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C:\Users\User\Desktop\DOKUMENTI\FIN IZVJEŠTAJ 2022\"/>
    </mc:Choice>
  </mc:AlternateContent>
  <xr:revisionPtr revIDLastSave="0" documentId="13_ncr:1_{EB49354C-36D7-44A9-94C5-646E24C04AD6}" xr6:coauthVersionLast="36"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25"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F285" i="9"/>
  <c r="E285" i="9"/>
  <c r="B285" i="9" s="1"/>
  <c r="H284" i="9"/>
  <c r="G284" i="9"/>
  <c r="E284" i="9" s="1"/>
  <c r="B284" i="9" s="1"/>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7" i="9"/>
  <c r="F276" i="9"/>
  <c r="F275" i="9"/>
  <c r="L274" i="9"/>
  <c r="F274" i="9" s="1"/>
  <c r="H274" i="9"/>
  <c r="I273" i="9"/>
  <c r="H273" i="9"/>
  <c r="F273" i="9"/>
  <c r="E272" i="9"/>
  <c r="M271" i="9"/>
  <c r="L271" i="9"/>
  <c r="F271" i="9"/>
  <c r="E271" i="9"/>
  <c r="B271" i="9" s="1"/>
  <c r="M270" i="9"/>
  <c r="L270" i="9"/>
  <c r="F270" i="9" s="1"/>
  <c r="B270" i="9" s="1"/>
  <c r="E270" i="9"/>
  <c r="M269" i="9"/>
  <c r="L269" i="9"/>
  <c r="F269" i="9" s="1"/>
  <c r="E269" i="9"/>
  <c r="B269" i="9"/>
  <c r="M268" i="9"/>
  <c r="F268" i="9" s="1"/>
  <c r="L268" i="9"/>
  <c r="E268" i="9"/>
  <c r="B268" i="9"/>
  <c r="M267" i="9"/>
  <c r="L267" i="9"/>
  <c r="F267" i="9"/>
  <c r="E267" i="9"/>
  <c r="B267" i="9" s="1"/>
  <c r="M266" i="9"/>
  <c r="L266" i="9"/>
  <c r="F266" i="9" s="1"/>
  <c r="B266" i="9" s="1"/>
  <c r="E266" i="9"/>
  <c r="M265" i="9"/>
  <c r="L265" i="9"/>
  <c r="F265" i="9" s="1"/>
  <c r="E265" i="9"/>
  <c r="B265" i="9"/>
  <c r="M264" i="9"/>
  <c r="F264" i="9" s="1"/>
  <c r="L264" i="9"/>
  <c r="E264" i="9"/>
  <c r="B264" i="9"/>
  <c r="M263" i="9"/>
  <c r="L263" i="9"/>
  <c r="F263" i="9"/>
  <c r="E263" i="9"/>
  <c r="B263" i="9" s="1"/>
  <c r="M262" i="9"/>
  <c r="L262" i="9"/>
  <c r="F262" i="9" s="1"/>
  <c r="B262" i="9" s="1"/>
  <c r="E262" i="9"/>
  <c r="M261" i="9"/>
  <c r="L261" i="9"/>
  <c r="F261" i="9" s="1"/>
  <c r="E261" i="9"/>
  <c r="B261" i="9"/>
  <c r="M260" i="9"/>
  <c r="F260" i="9" s="1"/>
  <c r="L260" i="9"/>
  <c r="E260" i="9"/>
  <c r="B260" i="9"/>
  <c r="M259" i="9"/>
  <c r="L259" i="9"/>
  <c r="F259" i="9"/>
  <c r="E259" i="9"/>
  <c r="B259" i="9" s="1"/>
  <c r="M258" i="9"/>
  <c r="L258" i="9"/>
  <c r="F258" i="9" s="1"/>
  <c r="B258" i="9" s="1"/>
  <c r="E258" i="9"/>
  <c r="M257" i="9"/>
  <c r="L257" i="9"/>
  <c r="F257" i="9" s="1"/>
  <c r="E257" i="9"/>
  <c r="B257" i="9"/>
  <c r="M256" i="9"/>
  <c r="F256" i="9" s="1"/>
  <c r="L256" i="9"/>
  <c r="E256" i="9"/>
  <c r="B256" i="9"/>
  <c r="M255" i="9"/>
  <c r="L255" i="9"/>
  <c r="F255" i="9"/>
  <c r="E255" i="9"/>
  <c r="B255" i="9" s="1"/>
  <c r="M254" i="9"/>
  <c r="L254" i="9"/>
  <c r="F254" i="9" s="1"/>
  <c r="B254" i="9" s="1"/>
  <c r="E254" i="9"/>
  <c r="M253" i="9"/>
  <c r="L253" i="9"/>
  <c r="F253" i="9" s="1"/>
  <c r="E253" i="9"/>
  <c r="B253" i="9"/>
  <c r="M252" i="9"/>
  <c r="F252" i="9" s="1"/>
  <c r="L252" i="9"/>
  <c r="E252" i="9"/>
  <c r="B252" i="9"/>
  <c r="M251" i="9"/>
  <c r="L251" i="9"/>
  <c r="F251" i="9"/>
  <c r="E251" i="9"/>
  <c r="B251" i="9" s="1"/>
  <c r="M250" i="9"/>
  <c r="L250" i="9"/>
  <c r="F250" i="9" s="1"/>
  <c r="B250" i="9" s="1"/>
  <c r="E250" i="9"/>
  <c r="M249" i="9"/>
  <c r="L249" i="9"/>
  <c r="F249" i="9" s="1"/>
  <c r="E249" i="9"/>
  <c r="B249" i="9"/>
  <c r="M248" i="9"/>
  <c r="F248" i="9" s="1"/>
  <c r="L248" i="9"/>
  <c r="E248" i="9"/>
  <c r="B248" i="9"/>
  <c r="M247" i="9"/>
  <c r="L247" i="9"/>
  <c r="F247" i="9"/>
  <c r="E247" i="9"/>
  <c r="B247" i="9" s="1"/>
  <c r="M246" i="9"/>
  <c r="L246" i="9"/>
  <c r="F246" i="9" s="1"/>
  <c r="B246" i="9" s="1"/>
  <c r="E246" i="9"/>
  <c r="M245" i="9"/>
  <c r="L245" i="9"/>
  <c r="F245" i="9" s="1"/>
  <c r="E245" i="9"/>
  <c r="B245" i="9"/>
  <c r="M244" i="9"/>
  <c r="F244" i="9" s="1"/>
  <c r="L244" i="9"/>
  <c r="E244" i="9"/>
  <c r="B244" i="9"/>
  <c r="M243" i="9"/>
  <c r="L243" i="9"/>
  <c r="F243" i="9"/>
  <c r="E243" i="9"/>
  <c r="B243" i="9" s="1"/>
  <c r="M242" i="9"/>
  <c r="L242" i="9"/>
  <c r="F242" i="9" s="1"/>
  <c r="B242" i="9" s="1"/>
  <c r="E242" i="9"/>
  <c r="M241" i="9"/>
  <c r="L241" i="9"/>
  <c r="F241" i="9" s="1"/>
  <c r="E241" i="9"/>
  <c r="B241" i="9"/>
  <c r="M240" i="9"/>
  <c r="F240" i="9" s="1"/>
  <c r="L240" i="9"/>
  <c r="E240" i="9"/>
  <c r="B240" i="9"/>
  <c r="M239" i="9"/>
  <c r="L239" i="9"/>
  <c r="F239" i="9"/>
  <c r="E239" i="9"/>
  <c r="B239" i="9" s="1"/>
  <c r="M238" i="9"/>
  <c r="L238" i="9"/>
  <c r="F238" i="9" s="1"/>
  <c r="B238" i="9" s="1"/>
  <c r="E238" i="9"/>
  <c r="M237" i="9"/>
  <c r="L237" i="9"/>
  <c r="F237" i="9" s="1"/>
  <c r="E237" i="9"/>
  <c r="B237" i="9"/>
  <c r="M236" i="9"/>
  <c r="F236" i="9" s="1"/>
  <c r="L236" i="9"/>
  <c r="E236" i="9"/>
  <c r="B236" i="9"/>
  <c r="M235" i="9"/>
  <c r="L235" i="9"/>
  <c r="F235" i="9"/>
  <c r="E235" i="9"/>
  <c r="B235" i="9" s="1"/>
  <c r="M234" i="9"/>
  <c r="L234" i="9"/>
  <c r="F234" i="9" s="1"/>
  <c r="B234" i="9" s="1"/>
  <c r="E234" i="9"/>
  <c r="M233" i="9"/>
  <c r="L233" i="9"/>
  <c r="F233" i="9" s="1"/>
  <c r="E233" i="9"/>
  <c r="B233" i="9"/>
  <c r="M232" i="9"/>
  <c r="F232" i="9" s="1"/>
  <c r="L232" i="9"/>
  <c r="E232" i="9"/>
  <c r="B232" i="9"/>
  <c r="M231" i="9"/>
  <c r="L231" i="9"/>
  <c r="F231" i="9"/>
  <c r="E231" i="9"/>
  <c r="B231" i="9" s="1"/>
  <c r="M230" i="9"/>
  <c r="L230" i="9"/>
  <c r="F230" i="9" s="1"/>
  <c r="B230" i="9" s="1"/>
  <c r="E230" i="9"/>
  <c r="M229" i="9"/>
  <c r="L229" i="9"/>
  <c r="F229" i="9" s="1"/>
  <c r="E229" i="9"/>
  <c r="B229" i="9"/>
  <c r="M228" i="9"/>
  <c r="F228" i="9" s="1"/>
  <c r="L228" i="9"/>
  <c r="E228" i="9"/>
  <c r="B228" i="9"/>
  <c r="M227" i="9"/>
  <c r="L227" i="9"/>
  <c r="F227" i="9"/>
  <c r="E227" i="9"/>
  <c r="B227" i="9" s="1"/>
  <c r="M226" i="9"/>
  <c r="L226" i="9"/>
  <c r="F226" i="9" s="1"/>
  <c r="B226" i="9" s="1"/>
  <c r="E226" i="9"/>
  <c r="H225" i="9"/>
  <c r="G225" i="9"/>
  <c r="E225" i="9" s="1"/>
  <c r="F225" i="9"/>
  <c r="B225" i="9"/>
  <c r="M224" i="9"/>
  <c r="F224" i="9" s="1"/>
  <c r="L224" i="9"/>
  <c r="E224" i="9"/>
  <c r="B224" i="9"/>
  <c r="M223" i="9"/>
  <c r="L223" i="9"/>
  <c r="F223" i="9"/>
  <c r="E223" i="9"/>
  <c r="B223" i="9" s="1"/>
  <c r="M222" i="9"/>
  <c r="L222" i="9"/>
  <c r="E222" i="9"/>
  <c r="M221" i="9"/>
  <c r="L221" i="9"/>
  <c r="F221" i="9" s="1"/>
  <c r="E221" i="9"/>
  <c r="B221" i="9"/>
  <c r="M220" i="9"/>
  <c r="L220" i="9"/>
  <c r="E220" i="9"/>
  <c r="M219" i="9"/>
  <c r="L219" i="9"/>
  <c r="F219" i="9" s="1"/>
  <c r="E219" i="9"/>
  <c r="M218" i="9"/>
  <c r="L218" i="9"/>
  <c r="E218" i="9"/>
  <c r="M217" i="9"/>
  <c r="L217" i="9"/>
  <c r="E217" i="9"/>
  <c r="M216" i="9"/>
  <c r="L216" i="9"/>
  <c r="E216" i="9"/>
  <c r="M215" i="9"/>
  <c r="L215" i="9"/>
  <c r="F215" i="9"/>
  <c r="E215" i="9"/>
  <c r="B215" i="9" s="1"/>
  <c r="M214" i="9"/>
  <c r="L214" i="9"/>
  <c r="F214" i="9" s="1"/>
  <c r="B214" i="9" s="1"/>
  <c r="E214" i="9"/>
  <c r="M213" i="9"/>
  <c r="L213" i="9"/>
  <c r="F213" i="9" s="1"/>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G169" i="9"/>
  <c r="E169" i="9" s="1"/>
  <c r="B169" i="9" s="1"/>
  <c r="F169" i="9"/>
  <c r="F168" i="9"/>
  <c r="F167" i="9"/>
  <c r="F166" i="9"/>
  <c r="F165" i="9"/>
  <c r="F164" i="9"/>
  <c r="F163" i="9"/>
  <c r="F162" i="9"/>
  <c r="F161" i="9"/>
  <c r="F160" i="9"/>
  <c r="H159" i="9"/>
  <c r="G159" i="9"/>
  <c r="E159" i="9" s="1"/>
  <c r="F159" i="9"/>
  <c r="H158" i="9"/>
  <c r="G158" i="9"/>
  <c r="F158" i="9"/>
  <c r="H157" i="9"/>
  <c r="G157" i="9"/>
  <c r="F157" i="9"/>
  <c r="E157" i="9"/>
  <c r="B157" i="9" s="1"/>
  <c r="H156" i="9"/>
  <c r="G156" i="9"/>
  <c r="F156" i="9"/>
  <c r="E156" i="9"/>
  <c r="H155" i="9"/>
  <c r="G155" i="9"/>
  <c r="E155" i="9" s="1"/>
  <c r="F155" i="9"/>
  <c r="H154" i="9"/>
  <c r="G154" i="9"/>
  <c r="F154" i="9"/>
  <c r="H153" i="9"/>
  <c r="G153" i="9"/>
  <c r="F153" i="9"/>
  <c r="E153" i="9"/>
  <c r="B153" i="9" s="1"/>
  <c r="H152" i="9"/>
  <c r="G152" i="9"/>
  <c r="F152" i="9"/>
  <c r="E152" i="9"/>
  <c r="H151" i="9"/>
  <c r="G151" i="9"/>
  <c r="E151" i="9" s="1"/>
  <c r="F151" i="9"/>
  <c r="H150" i="9"/>
  <c r="G150" i="9"/>
  <c r="F150" i="9"/>
  <c r="H149" i="9"/>
  <c r="G149" i="9"/>
  <c r="F149" i="9"/>
  <c r="E149" i="9"/>
  <c r="B149" i="9" s="1"/>
  <c r="H148" i="9"/>
  <c r="G148" i="9"/>
  <c r="F148" i="9"/>
  <c r="E148" i="9"/>
  <c r="H147" i="9"/>
  <c r="G147" i="9"/>
  <c r="E147" i="9" s="1"/>
  <c r="F147" i="9"/>
  <c r="H146" i="9"/>
  <c r="G146" i="9"/>
  <c r="F146" i="9"/>
  <c r="H145" i="9"/>
  <c r="G145" i="9"/>
  <c r="F145" i="9"/>
  <c r="E145" i="9"/>
  <c r="B145" i="9" s="1"/>
  <c r="H144" i="9"/>
  <c r="G144" i="9"/>
  <c r="F144" i="9"/>
  <c r="E144" i="9"/>
  <c r="B144" i="9" s="1"/>
  <c r="H143" i="9"/>
  <c r="G143" i="9"/>
  <c r="E143" i="9" s="1"/>
  <c r="B143" i="9" s="1"/>
  <c r="F143" i="9"/>
  <c r="F142" i="9"/>
  <c r="H141" i="9"/>
  <c r="G141" i="9"/>
  <c r="E141" i="9" s="1"/>
  <c r="B141" i="9" s="1"/>
  <c r="F141" i="9"/>
  <c r="H140" i="9"/>
  <c r="E140" i="9" s="1"/>
  <c r="G140" i="9"/>
  <c r="F140" i="9"/>
  <c r="B140" i="9"/>
  <c r="H139" i="9"/>
  <c r="G139" i="9"/>
  <c r="F139" i="9"/>
  <c r="E139" i="9"/>
  <c r="B139" i="9" s="1"/>
  <c r="H138" i="9"/>
  <c r="G138" i="9"/>
  <c r="F138" i="9"/>
  <c r="H137" i="9"/>
  <c r="G137" i="9"/>
  <c r="F137" i="9"/>
  <c r="E137" i="9"/>
  <c r="B137" i="9" s="1"/>
  <c r="H136" i="9"/>
  <c r="G136" i="9"/>
  <c r="F136" i="9"/>
  <c r="E136" i="9"/>
  <c r="B136" i="9" s="1"/>
  <c r="H135" i="9"/>
  <c r="G135" i="9"/>
  <c r="E135" i="9" s="1"/>
  <c r="B135" i="9" s="1"/>
  <c r="F135" i="9"/>
  <c r="H134" i="9"/>
  <c r="G134" i="9"/>
  <c r="E134" i="9" s="1"/>
  <c r="B134" i="9" s="1"/>
  <c r="F134" i="9"/>
  <c r="H133" i="9"/>
  <c r="G133" i="9"/>
  <c r="E133" i="9" s="1"/>
  <c r="B133" i="9" s="1"/>
  <c r="F133" i="9"/>
  <c r="H132" i="9"/>
  <c r="E132" i="9" s="1"/>
  <c r="B132" i="9" s="1"/>
  <c r="G132" i="9"/>
  <c r="F132" i="9"/>
  <c r="H131" i="9"/>
  <c r="G131" i="9"/>
  <c r="F131" i="9"/>
  <c r="E131" i="9"/>
  <c r="B131" i="9" s="1"/>
  <c r="H130" i="9"/>
  <c r="G130" i="9"/>
  <c r="F130" i="9"/>
  <c r="H129" i="9"/>
  <c r="G129" i="9"/>
  <c r="F129" i="9"/>
  <c r="E129" i="9"/>
  <c r="B129" i="9" s="1"/>
  <c r="H128" i="9"/>
  <c r="G128" i="9"/>
  <c r="F128" i="9"/>
  <c r="E128" i="9"/>
  <c r="H127" i="9"/>
  <c r="G127" i="9"/>
  <c r="E127" i="9" s="1"/>
  <c r="B127" i="9" s="1"/>
  <c r="F127" i="9"/>
  <c r="H126" i="9"/>
  <c r="G126" i="9"/>
  <c r="E126" i="9" s="1"/>
  <c r="B126" i="9" s="1"/>
  <c r="F126" i="9"/>
  <c r="H125" i="9"/>
  <c r="G125" i="9"/>
  <c r="E125" i="9" s="1"/>
  <c r="B125" i="9" s="1"/>
  <c r="F125" i="9"/>
  <c r="H124" i="9"/>
  <c r="E124" i="9" s="1"/>
  <c r="B124" i="9" s="1"/>
  <c r="G124" i="9"/>
  <c r="F124" i="9"/>
  <c r="H123" i="9"/>
  <c r="G123" i="9"/>
  <c r="F123" i="9"/>
  <c r="E123" i="9"/>
  <c r="B123" i="9" s="1"/>
  <c r="H122" i="9"/>
  <c r="G122" i="9"/>
  <c r="F122" i="9"/>
  <c r="H121" i="9"/>
  <c r="G121" i="9"/>
  <c r="F121" i="9"/>
  <c r="E121" i="9"/>
  <c r="B121" i="9" s="1"/>
  <c r="H120" i="9"/>
  <c r="G120" i="9"/>
  <c r="F120" i="9"/>
  <c r="E120" i="9"/>
  <c r="B120" i="9" s="1"/>
  <c r="H119" i="9"/>
  <c r="G119" i="9"/>
  <c r="E119" i="9" s="1"/>
  <c r="B119" i="9" s="1"/>
  <c r="F119" i="9"/>
  <c r="H118" i="9"/>
  <c r="G118" i="9"/>
  <c r="E118" i="9" s="1"/>
  <c r="B118" i="9" s="1"/>
  <c r="F118" i="9"/>
  <c r="H117" i="9"/>
  <c r="G117" i="9"/>
  <c r="E117" i="9" s="1"/>
  <c r="B117" i="9" s="1"/>
  <c r="F117" i="9"/>
  <c r="H116" i="9"/>
  <c r="E116" i="9" s="1"/>
  <c r="B116" i="9" s="1"/>
  <c r="G116" i="9"/>
  <c r="F116" i="9"/>
  <c r="H115" i="9"/>
  <c r="G115" i="9"/>
  <c r="F115" i="9"/>
  <c r="E115" i="9"/>
  <c r="B115" i="9" s="1"/>
  <c r="H114" i="9"/>
  <c r="G114" i="9"/>
  <c r="F114" i="9"/>
  <c r="H113" i="9"/>
  <c r="G113" i="9"/>
  <c r="F113" i="9"/>
  <c r="E113" i="9"/>
  <c r="B113" i="9" s="1"/>
  <c r="H112" i="9"/>
  <c r="G112" i="9"/>
  <c r="F112" i="9"/>
  <c r="E112" i="9"/>
  <c r="B112" i="9" s="1"/>
  <c r="H111" i="9"/>
  <c r="G111" i="9"/>
  <c r="E111" i="9" s="1"/>
  <c r="B111" i="9" s="1"/>
  <c r="F111" i="9"/>
  <c r="H110" i="9"/>
  <c r="G110" i="9"/>
  <c r="E110" i="9" s="1"/>
  <c r="B110" i="9" s="1"/>
  <c r="F110" i="9"/>
  <c r="H109" i="9"/>
  <c r="G109" i="9"/>
  <c r="E109" i="9" s="1"/>
  <c r="B109" i="9" s="1"/>
  <c r="F109" i="9"/>
  <c r="H108" i="9"/>
  <c r="E108" i="9" s="1"/>
  <c r="G108" i="9"/>
  <c r="F108" i="9"/>
  <c r="B108" i="9"/>
  <c r="H107" i="9"/>
  <c r="G107" i="9"/>
  <c r="F107" i="9"/>
  <c r="E107" i="9"/>
  <c r="B107" i="9" s="1"/>
  <c r="H106" i="9"/>
  <c r="G106" i="9"/>
  <c r="F106" i="9"/>
  <c r="H105" i="9"/>
  <c r="G105" i="9"/>
  <c r="F105" i="9"/>
  <c r="E105" i="9"/>
  <c r="B105" i="9" s="1"/>
  <c r="H104" i="9"/>
  <c r="G104" i="9"/>
  <c r="F104" i="9"/>
  <c r="E104" i="9"/>
  <c r="B104" i="9" s="1"/>
  <c r="H103" i="9"/>
  <c r="G103" i="9"/>
  <c r="E103" i="9" s="1"/>
  <c r="B103" i="9" s="1"/>
  <c r="F103" i="9"/>
  <c r="H102" i="9"/>
  <c r="G102" i="9"/>
  <c r="E102" i="9" s="1"/>
  <c r="B102" i="9" s="1"/>
  <c r="F102" i="9"/>
  <c r="H101" i="9"/>
  <c r="G101" i="9"/>
  <c r="E101" i="9" s="1"/>
  <c r="B101" i="9" s="1"/>
  <c r="F101" i="9"/>
  <c r="H100" i="9"/>
  <c r="E100" i="9" s="1"/>
  <c r="B100" i="9" s="1"/>
  <c r="G100" i="9"/>
  <c r="F100" i="9"/>
  <c r="H99" i="9"/>
  <c r="G99" i="9"/>
  <c r="F99" i="9"/>
  <c r="E99" i="9"/>
  <c r="B99" i="9" s="1"/>
  <c r="H98" i="9"/>
  <c r="G98" i="9"/>
  <c r="F98" i="9"/>
  <c r="H97" i="9"/>
  <c r="G97" i="9"/>
  <c r="F97" i="9"/>
  <c r="E97" i="9"/>
  <c r="B97" i="9" s="1"/>
  <c r="H96" i="9"/>
  <c r="G96" i="9"/>
  <c r="F96" i="9"/>
  <c r="E96" i="9"/>
  <c r="H95" i="9"/>
  <c r="G95" i="9"/>
  <c r="E95" i="9" s="1"/>
  <c r="B95" i="9" s="1"/>
  <c r="F95" i="9"/>
  <c r="H94" i="9"/>
  <c r="G94" i="9"/>
  <c r="E94" i="9" s="1"/>
  <c r="B94" i="9" s="1"/>
  <c r="F94" i="9"/>
  <c r="H93" i="9"/>
  <c r="G93" i="9"/>
  <c r="E93" i="9" s="1"/>
  <c r="B93" i="9" s="1"/>
  <c r="F93" i="9"/>
  <c r="H92" i="9"/>
  <c r="E92" i="9" s="1"/>
  <c r="B92" i="9" s="1"/>
  <c r="G92" i="9"/>
  <c r="F92" i="9"/>
  <c r="H91" i="9"/>
  <c r="G91" i="9"/>
  <c r="F91" i="9"/>
  <c r="E91" i="9"/>
  <c r="B91" i="9" s="1"/>
  <c r="H90" i="9"/>
  <c r="G90" i="9"/>
  <c r="F90" i="9"/>
  <c r="E90" i="9"/>
  <c r="B90" i="9" s="1"/>
  <c r="H89" i="9"/>
  <c r="G89" i="9"/>
  <c r="E89" i="9" s="1"/>
  <c r="B89" i="9" s="1"/>
  <c r="F89" i="9"/>
  <c r="H88" i="9"/>
  <c r="G88" i="9"/>
  <c r="E88" i="9" s="1"/>
  <c r="B88" i="9" s="1"/>
  <c r="F88" i="9"/>
  <c r="H87" i="9"/>
  <c r="E87" i="9" s="1"/>
  <c r="G87" i="9"/>
  <c r="F87" i="9"/>
  <c r="B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G79" i="9"/>
  <c r="F79" i="9"/>
  <c r="B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G71" i="9"/>
  <c r="F71" i="9"/>
  <c r="B71" i="9"/>
  <c r="H70" i="9"/>
  <c r="G70" i="9"/>
  <c r="F70" i="9"/>
  <c r="E70" i="9"/>
  <c r="B70" i="9" s="1"/>
  <c r="H69" i="9"/>
  <c r="G69" i="9"/>
  <c r="E69" i="9" s="1"/>
  <c r="F69" i="9"/>
  <c r="H68" i="9"/>
  <c r="G68" i="9"/>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G55" i="9"/>
  <c r="F55" i="9"/>
  <c r="B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G47" i="9"/>
  <c r="F47" i="9"/>
  <c r="B47" i="9"/>
  <c r="H46" i="9"/>
  <c r="G46" i="9"/>
  <c r="F46" i="9"/>
  <c r="E46" i="9"/>
  <c r="B46" i="9" s="1"/>
  <c r="H45" i="9"/>
  <c r="G45" i="9"/>
  <c r="E45" i="9" s="1"/>
  <c r="F45" i="9"/>
  <c r="H44" i="9"/>
  <c r="G44" i="9"/>
  <c r="F44" i="9"/>
  <c r="H43" i="9"/>
  <c r="G43" i="9"/>
  <c r="F43" i="9"/>
  <c r="H42" i="9"/>
  <c r="G42" i="9"/>
  <c r="E42" i="9" s="1"/>
  <c r="B42" i="9" s="1"/>
  <c r="F42" i="9"/>
  <c r="H41" i="9"/>
  <c r="G41" i="9"/>
  <c r="F41" i="9"/>
  <c r="H40" i="9"/>
  <c r="G40" i="9"/>
  <c r="F40" i="9"/>
  <c r="H39" i="9"/>
  <c r="G39" i="9"/>
  <c r="F39" i="9"/>
  <c r="H38" i="9"/>
  <c r="G38" i="9"/>
  <c r="F38" i="9"/>
  <c r="E38" i="9"/>
  <c r="B38" i="9" s="1"/>
  <c r="H37" i="9"/>
  <c r="G37" i="9"/>
  <c r="E37" i="9" s="1"/>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E31" i="9" s="1"/>
  <c r="G31" i="9"/>
  <c r="F31" i="9"/>
  <c r="B31" i="9"/>
  <c r="H30" i="9"/>
  <c r="G30" i="9"/>
  <c r="F30" i="9"/>
  <c r="H29" i="9"/>
  <c r="G29" i="9"/>
  <c r="F29" i="9"/>
  <c r="H28" i="9"/>
  <c r="G28" i="9"/>
  <c r="F28" i="9"/>
  <c r="H27" i="9"/>
  <c r="E27" i="9" s="1"/>
  <c r="B27" i="9" s="1"/>
  <c r="G27" i="9"/>
  <c r="F27" i="9"/>
  <c r="H26" i="9"/>
  <c r="G26" i="9"/>
  <c r="F26" i="9"/>
  <c r="E26" i="9"/>
  <c r="B26" i="9" s="1"/>
  <c r="H25" i="9"/>
  <c r="G25" i="9"/>
  <c r="E25" i="9" s="1"/>
  <c r="F25" i="9"/>
  <c r="H24" i="9"/>
  <c r="G24" i="9"/>
  <c r="F24" i="9"/>
  <c r="H23" i="9"/>
  <c r="E23" i="9" s="1"/>
  <c r="B23" i="9" s="1"/>
  <c r="G23" i="9"/>
  <c r="F23" i="9"/>
  <c r="H22" i="9"/>
  <c r="G22" i="9"/>
  <c r="E22" i="9" s="1"/>
  <c r="B22" i="9" s="1"/>
  <c r="F22" i="9"/>
  <c r="H21" i="9"/>
  <c r="G21" i="9"/>
  <c r="E21" i="9" s="1"/>
  <c r="F21" i="9"/>
  <c r="F20" i="9"/>
  <c r="F4" i="9"/>
  <c r="O3" i="9"/>
  <c r="G274" i="9" s="1"/>
  <c r="I3" i="9"/>
  <c r="H3" i="9"/>
  <c r="G3" i="9"/>
  <c r="D101" i="8"/>
  <c r="D95" i="8"/>
  <c r="D90" i="8"/>
  <c r="D85" i="8"/>
  <c r="D80" i="8"/>
  <c r="D75" i="8"/>
  <c r="D70" i="8"/>
  <c r="D65" i="8"/>
  <c r="D60" i="8"/>
  <c r="D55" i="8"/>
  <c r="D50" i="8"/>
  <c r="D49" i="8" s="1"/>
  <c r="D43" i="8" s="1"/>
  <c r="D44" i="8"/>
  <c r="D36" i="8"/>
  <c r="D26" i="8"/>
  <c r="D24" i="8" s="1"/>
  <c r="C1499" i="1" s="1"/>
  <c r="D18" i="8"/>
  <c r="D8" i="8"/>
  <c r="E44" i="7"/>
  <c r="D44" i="7"/>
  <c r="E39" i="7"/>
  <c r="D39" i="7"/>
  <c r="E38" i="7"/>
  <c r="D38" i="7"/>
  <c r="E30" i="7"/>
  <c r="D30" i="7"/>
  <c r="E23" i="7"/>
  <c r="E22" i="7" s="1"/>
  <c r="I30" i="3" s="1"/>
  <c r="D23" i="7"/>
  <c r="D22" i="7" s="1"/>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F250" i="5"/>
  <c r="E250" i="5"/>
  <c r="D250" i="5"/>
  <c r="F249" i="5"/>
  <c r="F248" i="5"/>
  <c r="F247" i="5"/>
  <c r="E246" i="5"/>
  <c r="E245" i="5" s="1"/>
  <c r="D246" i="5"/>
  <c r="F244" i="5"/>
  <c r="F243" i="5"/>
  <c r="E242" i="5"/>
  <c r="D242" i="5"/>
  <c r="F242" i="5" s="1"/>
  <c r="F241" i="5"/>
  <c r="F240" i="5"/>
  <c r="E239" i="5"/>
  <c r="E238" i="5" s="1"/>
  <c r="E237"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292" i="9"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80" i="5"/>
  <c r="F180" i="5" s="1"/>
  <c r="F179" i="5"/>
  <c r="F178" i="5"/>
  <c r="E177" i="5"/>
  <c r="H289" i="9" s="1"/>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F86" i="5"/>
  <c r="F85" i="5"/>
  <c r="F84" i="5"/>
  <c r="F83" i="5"/>
  <c r="F82" i="5"/>
  <c r="F81" i="5"/>
  <c r="F80" i="5"/>
  <c r="F79" i="5"/>
  <c r="E79" i="5"/>
  <c r="E78" i="5" s="1"/>
  <c r="D1056" i="1" s="1"/>
  <c r="D79" i="5"/>
  <c r="D78" i="5"/>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F632" i="4"/>
  <c r="E632" i="4"/>
  <c r="D632" i="4"/>
  <c r="F631" i="4"/>
  <c r="F630" i="4"/>
  <c r="E629" i="4"/>
  <c r="D629" i="4"/>
  <c r="F629" i="4" s="1"/>
  <c r="F628" i="4"/>
  <c r="F627" i="4"/>
  <c r="E626" i="4"/>
  <c r="E625" i="4" s="1"/>
  <c r="D626" i="4"/>
  <c r="G173" i="9" s="1"/>
  <c r="E173" i="9" s="1"/>
  <c r="B173" i="9" s="1"/>
  <c r="F624" i="4"/>
  <c r="F623" i="4"/>
  <c r="F622" i="4"/>
  <c r="F621" i="4"/>
  <c r="F620" i="4"/>
  <c r="F619" i="4"/>
  <c r="F618" i="4"/>
  <c r="F617" i="4"/>
  <c r="E617" i="4"/>
  <c r="D611" i="1" s="1"/>
  <c r="D617" i="4"/>
  <c r="F616" i="4"/>
  <c r="F615" i="4"/>
  <c r="F614" i="4"/>
  <c r="F613" i="4"/>
  <c r="E612" i="4"/>
  <c r="D612" i="4"/>
  <c r="F612" i="4" s="1"/>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F522" i="4"/>
  <c r="E522" i="4"/>
  <c r="D522" i="4"/>
  <c r="F521" i="4"/>
  <c r="F520" i="4"/>
  <c r="E519" i="4"/>
  <c r="D519" i="4"/>
  <c r="F519" i="4" s="1"/>
  <c r="F518" i="4"/>
  <c r="F517"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F485" i="4" s="1"/>
  <c r="F483" i="4"/>
  <c r="F482" i="4"/>
  <c r="E481" i="4"/>
  <c r="D481" i="4"/>
  <c r="F481" i="4" s="1"/>
  <c r="F480" i="4"/>
  <c r="F479" i="4"/>
  <c r="E478" i="4"/>
  <c r="E472" i="4" s="1"/>
  <c r="D478" i="4"/>
  <c r="F478" i="4" s="1"/>
  <c r="F477" i="4"/>
  <c r="F476" i="4"/>
  <c r="F475" i="4"/>
  <c r="F474" i="4"/>
  <c r="E473" i="4"/>
  <c r="D473" i="4"/>
  <c r="F473" i="4" s="1"/>
  <c r="F471" i="4"/>
  <c r="F470" i="4"/>
  <c r="E469" i="4"/>
  <c r="D469" i="4"/>
  <c r="F469" i="4" s="1"/>
  <c r="F468" i="4"/>
  <c r="F467" i="4"/>
  <c r="E466" i="4"/>
  <c r="D466" i="4"/>
  <c r="F465" i="4"/>
  <c r="F464" i="4"/>
  <c r="F463" i="4"/>
  <c r="E463" i="4"/>
  <c r="E459" i="4"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29" i="1" s="1"/>
  <c r="D435" i="4"/>
  <c r="F434" i="4"/>
  <c r="F433" i="4"/>
  <c r="F432" i="4"/>
  <c r="F431" i="4"/>
  <c r="E430" i="4"/>
  <c r="D430" i="4"/>
  <c r="F430" i="4" s="1"/>
  <c r="F429" i="4"/>
  <c r="F428" i="4"/>
  <c r="F427" i="4"/>
  <c r="E427" i="4"/>
  <c r="D427" i="4"/>
  <c r="F426" i="4"/>
  <c r="F425" i="4"/>
  <c r="F424" i="4"/>
  <c r="F423" i="4"/>
  <c r="E422" i="4"/>
  <c r="D422" i="4"/>
  <c r="F418" i="4"/>
  <c r="E418" i="4"/>
  <c r="D413" i="1" s="1"/>
  <c r="D418" i="4"/>
  <c r="E417" i="4"/>
  <c r="E644" i="4" s="1"/>
  <c r="D417" i="4"/>
  <c r="E416" i="4"/>
  <c r="D416" i="4"/>
  <c r="F411" i="4"/>
  <c r="F410" i="4"/>
  <c r="F409" i="4"/>
  <c r="F406" i="4"/>
  <c r="F405" i="4"/>
  <c r="F404" i="4"/>
  <c r="F403" i="4"/>
  <c r="E402" i="4"/>
  <c r="D402" i="4"/>
  <c r="F402" i="4" s="1"/>
  <c r="F401" i="4"/>
  <c r="E400" i="4"/>
  <c r="D400" i="4"/>
  <c r="F400" i="4" s="1"/>
  <c r="F399" i="4"/>
  <c r="F398" i="4"/>
  <c r="E397" i="4"/>
  <c r="E396" i="4" s="1"/>
  <c r="D397" i="4"/>
  <c r="F395" i="4"/>
  <c r="F394" i="4"/>
  <c r="F393" i="4"/>
  <c r="F392" i="4"/>
  <c r="F391"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69" i="4"/>
  <c r="F369" i="4" s="1"/>
  <c r="F368" i="4"/>
  <c r="F367" i="4"/>
  <c r="F366" i="4"/>
  <c r="F365" i="4"/>
  <c r="E364" i="4"/>
  <c r="D364" i="4"/>
  <c r="F364" i="4" s="1"/>
  <c r="F362" i="4"/>
  <c r="F361" i="4"/>
  <c r="F360" i="4"/>
  <c r="F359" i="4"/>
  <c r="F358" i="4"/>
  <c r="F357" i="4"/>
  <c r="E356" i="4"/>
  <c r="D356" i="4"/>
  <c r="F356" i="4" s="1"/>
  <c r="F355" i="4"/>
  <c r="F354" i="4"/>
  <c r="F353" i="4"/>
  <c r="F352" i="4"/>
  <c r="E352" i="4"/>
  <c r="E351" i="4" s="1"/>
  <c r="D352"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E311" i="4" s="1"/>
  <c r="D317" i="4"/>
  <c r="F317" i="4" s="1"/>
  <c r="F316" i="4"/>
  <c r="F315" i="4"/>
  <c r="F314" i="4"/>
  <c r="F313" i="4"/>
  <c r="E312" i="4"/>
  <c r="D312" i="4"/>
  <c r="F312" i="4" s="1"/>
  <c r="F310" i="4"/>
  <c r="F309" i="4"/>
  <c r="F308" i="4"/>
  <c r="F307" i="4"/>
  <c r="F306" i="4"/>
  <c r="F305" i="4"/>
  <c r="E304" i="4"/>
  <c r="D304" i="4"/>
  <c r="F304" i="4" s="1"/>
  <c r="F303" i="4"/>
  <c r="F302" i="4"/>
  <c r="F301" i="4"/>
  <c r="F300" i="4"/>
  <c r="E300" i="4"/>
  <c r="E299" i="4" s="1"/>
  <c r="D300" i="4"/>
  <c r="D299" i="4"/>
  <c r="F296" i="4"/>
  <c r="F295" i="4"/>
  <c r="F294" i="4"/>
  <c r="F293" i="4"/>
  <c r="F292" i="4"/>
  <c r="E288" i="4"/>
  <c r="D288" i="4"/>
  <c r="F288" i="4" s="1"/>
  <c r="E287" i="4"/>
  <c r="D287" i="4"/>
  <c r="F287" i="4" s="1"/>
  <c r="F286" i="4"/>
  <c r="F285" i="4"/>
  <c r="F284" i="4"/>
  <c r="F283" i="4"/>
  <c r="F282" i="4"/>
  <c r="F281" i="4"/>
  <c r="F280" i="4"/>
  <c r="F279" i="4"/>
  <c r="E279" i="4"/>
  <c r="D275" i="1" s="1"/>
  <c r="D279" i="4"/>
  <c r="F278" i="4"/>
  <c r="F277" i="4"/>
  <c r="F276" i="4"/>
  <c r="F275" i="4"/>
  <c r="F274" i="4"/>
  <c r="F273" i="4"/>
  <c r="E273" i="4"/>
  <c r="E263" i="4" s="1"/>
  <c r="D259" i="1" s="1"/>
  <c r="D273" i="4"/>
  <c r="F272" i="4"/>
  <c r="F271" i="4"/>
  <c r="F270" i="4"/>
  <c r="F269" i="4"/>
  <c r="E268" i="4"/>
  <c r="D268" i="4"/>
  <c r="F267" i="4"/>
  <c r="F266" i="4"/>
  <c r="F265" i="4"/>
  <c r="F264" i="4"/>
  <c r="E264" i="4"/>
  <c r="D264" i="4"/>
  <c r="F262" i="4"/>
  <c r="F261" i="4"/>
  <c r="F260" i="4"/>
  <c r="E259" i="4"/>
  <c r="D259" i="4"/>
  <c r="F259" i="4" s="1"/>
  <c r="F258" i="4"/>
  <c r="F257" i="4"/>
  <c r="F256" i="4"/>
  <c r="F255" i="4"/>
  <c r="F254" i="4"/>
  <c r="E253" i="4"/>
  <c r="D253" i="4"/>
  <c r="F253"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5" i="4" s="1"/>
  <c r="F223" i="4"/>
  <c r="F222" i="4"/>
  <c r="F221" i="4"/>
  <c r="F220" i="4"/>
  <c r="F219" i="4"/>
  <c r="E219" i="4"/>
  <c r="D219" i="4"/>
  <c r="F218" i="4"/>
  <c r="F217" i="4"/>
  <c r="F216" i="4"/>
  <c r="E216" i="4"/>
  <c r="D216" i="4"/>
  <c r="F215" i="4"/>
  <c r="E215" i="4"/>
  <c r="D215" i="4"/>
  <c r="F214" i="4"/>
  <c r="F213" i="4"/>
  <c r="F212" i="4"/>
  <c r="F211" i="4"/>
  <c r="E210" i="4"/>
  <c r="D210" i="4"/>
  <c r="F209" i="4"/>
  <c r="F208" i="4"/>
  <c r="F207" i="4"/>
  <c r="F206" i="4"/>
  <c r="F205" i="4"/>
  <c r="F204" i="4"/>
  <c r="F203" i="4"/>
  <c r="F202" i="4"/>
  <c r="E202" i="4"/>
  <c r="D202" i="4"/>
  <c r="F201" i="4"/>
  <c r="F200" i="4"/>
  <c r="F199" i="4"/>
  <c r="F198" i="4"/>
  <c r="F197" i="4"/>
  <c r="E197" i="4"/>
  <c r="E196" i="4" s="1"/>
  <c r="D192" i="1" s="1"/>
  <c r="D197" i="4"/>
  <c r="F195" i="4"/>
  <c r="F194" i="4"/>
  <c r="F193" i="4"/>
  <c r="F192" i="4"/>
  <c r="F191" i="4"/>
  <c r="F190" i="4"/>
  <c r="F189" i="4"/>
  <c r="F188"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53" i="4"/>
  <c r="F153" i="4" s="1"/>
  <c r="D152" i="4"/>
  <c r="C148" i="1" s="1"/>
  <c r="F150" i="4"/>
  <c r="F149" i="4"/>
  <c r="F148" i="4"/>
  <c r="F147" i="4"/>
  <c r="F146" i="4"/>
  <c r="F145" i="4"/>
  <c r="F144" i="4"/>
  <c r="F143" i="4"/>
  <c r="F142" i="4"/>
  <c r="F141" i="4"/>
  <c r="E140" i="4"/>
  <c r="E139" i="4" s="1"/>
  <c r="D140" i="4"/>
  <c r="F140" i="4" s="1"/>
  <c r="D139" i="4"/>
  <c r="F139" i="4" s="1"/>
  <c r="F138" i="4"/>
  <c r="F137" i="4"/>
  <c r="F136" i="4"/>
  <c r="F135" i="4"/>
  <c r="E134" i="4"/>
  <c r="E133" i="4" s="1"/>
  <c r="D129" i="1" s="1"/>
  <c r="D134" i="4"/>
  <c r="D133" i="4"/>
  <c r="F132" i="4"/>
  <c r="F131" i="4"/>
  <c r="F130" i="4"/>
  <c r="F129" i="4"/>
  <c r="E128" i="4"/>
  <c r="D128" i="4"/>
  <c r="F127" i="4"/>
  <c r="F126" i="4"/>
  <c r="E125" i="4"/>
  <c r="E124" i="4" s="1"/>
  <c r="D120" i="1" s="1"/>
  <c r="D125" i="4"/>
  <c r="F125" i="4" s="1"/>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C70" i="1" s="1"/>
  <c r="F73" i="4"/>
  <c r="F72" i="4"/>
  <c r="E71" i="4"/>
  <c r="D71" i="4"/>
  <c r="F71" i="4" s="1"/>
  <c r="F70" i="4"/>
  <c r="F69" i="4"/>
  <c r="E68" i="4"/>
  <c r="D68" i="4"/>
  <c r="F68" i="4" s="1"/>
  <c r="F67" i="4"/>
  <c r="F66" i="4"/>
  <c r="F65" i="4"/>
  <c r="E65" i="4"/>
  <c r="E50" i="4" s="1"/>
  <c r="D65" i="4"/>
  <c r="F64" i="4"/>
  <c r="F63" i="4"/>
  <c r="F62" i="4"/>
  <c r="E62" i="4"/>
  <c r="D62" i="4"/>
  <c r="F61" i="4"/>
  <c r="F60" i="4"/>
  <c r="E59" i="4"/>
  <c r="D59" i="4"/>
  <c r="F59" i="4" s="1"/>
  <c r="F58" i="4"/>
  <c r="F57" i="4"/>
  <c r="F56" i="4"/>
  <c r="F55" i="4"/>
  <c r="F54" i="4"/>
  <c r="E54" i="4"/>
  <c r="D54" i="4"/>
  <c r="F53" i="4"/>
  <c r="F52"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c r="L3" i="9" s="1"/>
  <c r="C1580" i="1"/>
  <c r="C1579" i="1"/>
  <c r="H1579" i="1" s="1"/>
  <c r="C1578" i="1"/>
  <c r="G1578" i="1" s="1"/>
  <c r="C1577" i="1"/>
  <c r="H1577" i="1" s="1"/>
  <c r="C1576" i="1"/>
  <c r="G1576" i="1" s="1"/>
  <c r="G1575" i="1"/>
  <c r="C1575" i="1"/>
  <c r="H1575" i="1" s="1"/>
  <c r="C1574" i="1"/>
  <c r="G1574" i="1" s="1"/>
  <c r="H1573" i="1"/>
  <c r="G1573" i="1"/>
  <c r="C1573" i="1"/>
  <c r="C1572" i="1"/>
  <c r="C1571" i="1"/>
  <c r="H1571" i="1" s="1"/>
  <c r="C1570" i="1"/>
  <c r="G1570" i="1" s="1"/>
  <c r="H1569" i="1"/>
  <c r="G1569" i="1"/>
  <c r="C1569" i="1"/>
  <c r="H1568" i="1"/>
  <c r="C1568" i="1"/>
  <c r="G1568" i="1" s="1"/>
  <c r="G1567" i="1"/>
  <c r="C1567" i="1"/>
  <c r="H1567" i="1" s="1"/>
  <c r="C1566" i="1"/>
  <c r="G1566" i="1" s="1"/>
  <c r="H1565" i="1"/>
  <c r="G1565" i="1"/>
  <c r="C1565" i="1"/>
  <c r="C1564" i="1"/>
  <c r="C1563" i="1"/>
  <c r="H1563" i="1" s="1"/>
  <c r="C1562" i="1"/>
  <c r="G1562" i="1" s="1"/>
  <c r="H1561" i="1"/>
  <c r="G1561" i="1"/>
  <c r="C1561" i="1"/>
  <c r="H1560" i="1"/>
  <c r="C1560" i="1"/>
  <c r="G1560" i="1" s="1"/>
  <c r="G1559" i="1"/>
  <c r="C1559" i="1"/>
  <c r="H1559" i="1" s="1"/>
  <c r="C1558" i="1"/>
  <c r="G1558" i="1" s="1"/>
  <c r="H1557" i="1"/>
  <c r="G1557" i="1"/>
  <c r="C1557" i="1"/>
  <c r="C1556" i="1"/>
  <c r="C1555" i="1"/>
  <c r="H1555" i="1" s="1"/>
  <c r="C1554" i="1"/>
  <c r="G1554" i="1" s="1"/>
  <c r="H1553" i="1"/>
  <c r="G1553" i="1"/>
  <c r="C1553" i="1"/>
  <c r="H1552" i="1"/>
  <c r="C1552" i="1"/>
  <c r="G1552" i="1" s="1"/>
  <c r="G1551" i="1"/>
  <c r="C1551" i="1"/>
  <c r="H1551" i="1" s="1"/>
  <c r="C1550" i="1"/>
  <c r="G1550" i="1" s="1"/>
  <c r="H1549" i="1"/>
  <c r="G1549" i="1"/>
  <c r="C1549" i="1"/>
  <c r="C1548" i="1"/>
  <c r="C1547" i="1"/>
  <c r="H1547" i="1" s="1"/>
  <c r="C1546" i="1"/>
  <c r="G1546" i="1" s="1"/>
  <c r="H1545" i="1"/>
  <c r="G1545" i="1"/>
  <c r="C1545" i="1"/>
  <c r="H1544" i="1"/>
  <c r="C1544" i="1"/>
  <c r="G1544" i="1" s="1"/>
  <c r="G1543" i="1"/>
  <c r="C1543" i="1"/>
  <c r="H1543" i="1" s="1"/>
  <c r="C1542" i="1"/>
  <c r="G1542" i="1" s="1"/>
  <c r="H1541" i="1"/>
  <c r="G1541" i="1"/>
  <c r="C1541" i="1"/>
  <c r="C1540" i="1"/>
  <c r="C1539" i="1"/>
  <c r="H1539" i="1" s="1"/>
  <c r="C1538" i="1"/>
  <c r="G1538" i="1" s="1"/>
  <c r="H1537" i="1"/>
  <c r="G1537" i="1"/>
  <c r="C1537" i="1"/>
  <c r="H1536" i="1"/>
  <c r="C1536" i="1"/>
  <c r="G1536" i="1" s="1"/>
  <c r="G1535" i="1"/>
  <c r="C1535" i="1"/>
  <c r="H1535" i="1" s="1"/>
  <c r="C1534" i="1"/>
  <c r="G1534" i="1" s="1"/>
  <c r="H1533" i="1"/>
  <c r="G1533" i="1"/>
  <c r="C1533" i="1"/>
  <c r="C1532" i="1"/>
  <c r="C1531" i="1"/>
  <c r="H1531" i="1" s="1"/>
  <c r="C1530" i="1"/>
  <c r="G1530" i="1" s="1"/>
  <c r="H1529" i="1"/>
  <c r="G1529" i="1"/>
  <c r="C1529" i="1"/>
  <c r="H1528" i="1"/>
  <c r="C1528" i="1"/>
  <c r="G1528" i="1" s="1"/>
  <c r="G1527" i="1"/>
  <c r="C1527" i="1"/>
  <c r="H1527" i="1" s="1"/>
  <c r="C1526" i="1"/>
  <c r="G1526" i="1" s="1"/>
  <c r="H1525" i="1"/>
  <c r="G1525" i="1"/>
  <c r="C1525" i="1"/>
  <c r="C1524" i="1"/>
  <c r="C1523" i="1"/>
  <c r="H1523" i="1" s="1"/>
  <c r="C1522" i="1"/>
  <c r="G1522" i="1" s="1"/>
  <c r="H1521" i="1"/>
  <c r="G1521" i="1"/>
  <c r="C1521" i="1"/>
  <c r="H1520" i="1"/>
  <c r="C1520" i="1"/>
  <c r="G1520" i="1" s="1"/>
  <c r="G1519" i="1"/>
  <c r="C1519" i="1"/>
  <c r="H1519" i="1" s="1"/>
  <c r="G1516" i="1"/>
  <c r="C1516" i="1"/>
  <c r="H1516" i="1" s="1"/>
  <c r="C1515" i="1"/>
  <c r="H1514" i="1"/>
  <c r="C1514" i="1"/>
  <c r="G1514" i="1" s="1"/>
  <c r="H1513" i="1"/>
  <c r="G1513" i="1"/>
  <c r="C1513" i="1"/>
  <c r="G1512" i="1"/>
  <c r="C1512" i="1"/>
  <c r="H1512" i="1" s="1"/>
  <c r="C1511" i="1"/>
  <c r="C1510" i="1"/>
  <c r="G1510" i="1" s="1"/>
  <c r="H1509" i="1"/>
  <c r="C1509" i="1"/>
  <c r="G1509" i="1" s="1"/>
  <c r="G1508" i="1"/>
  <c r="C1508" i="1"/>
  <c r="H1508" i="1" s="1"/>
  <c r="C1507" i="1"/>
  <c r="H1506" i="1"/>
  <c r="C1506" i="1"/>
  <c r="G1506" i="1" s="1"/>
  <c r="H1505" i="1"/>
  <c r="G1505" i="1"/>
  <c r="C1505" i="1"/>
  <c r="G1504" i="1"/>
  <c r="C1504" i="1"/>
  <c r="H1504" i="1" s="1"/>
  <c r="C1503" i="1"/>
  <c r="C1502" i="1"/>
  <c r="G1502" i="1" s="1"/>
  <c r="C1501" i="1"/>
  <c r="H1501" i="1" s="1"/>
  <c r="G1500" i="1"/>
  <c r="C1500" i="1"/>
  <c r="H1500" i="1" s="1"/>
  <c r="H1498" i="1"/>
  <c r="C1498" i="1"/>
  <c r="G1498" i="1" s="1"/>
  <c r="H1497" i="1"/>
  <c r="G1497" i="1"/>
  <c r="C1497" i="1"/>
  <c r="G1496" i="1"/>
  <c r="C1496" i="1"/>
  <c r="H1496" i="1" s="1"/>
  <c r="C1495" i="1"/>
  <c r="H1494" i="1"/>
  <c r="C1494" i="1"/>
  <c r="G1494" i="1" s="1"/>
  <c r="H1493" i="1"/>
  <c r="G1493" i="1"/>
  <c r="C1493" i="1"/>
  <c r="G1492" i="1"/>
  <c r="C1492" i="1"/>
  <c r="H1492" i="1" s="1"/>
  <c r="C1491" i="1"/>
  <c r="H1490" i="1"/>
  <c r="C1490" i="1"/>
  <c r="G1490" i="1" s="1"/>
  <c r="C1489" i="1"/>
  <c r="H1489" i="1" s="1"/>
  <c r="G1488" i="1"/>
  <c r="C1488" i="1"/>
  <c r="H1488" i="1" s="1"/>
  <c r="C1487" i="1"/>
  <c r="C1486" i="1"/>
  <c r="G1486" i="1" s="1"/>
  <c r="C1485" i="1"/>
  <c r="H1485" i="1" s="1"/>
  <c r="G1484" i="1"/>
  <c r="C1484" i="1"/>
  <c r="H1484" i="1" s="1"/>
  <c r="C1483" i="1"/>
  <c r="H1482" i="1"/>
  <c r="C1482" i="1"/>
  <c r="G1482" i="1" s="1"/>
  <c r="G1480" i="1"/>
  <c r="C1480" i="1"/>
  <c r="H1480" i="1" s="1"/>
  <c r="H1479" i="1"/>
  <c r="G1479" i="1"/>
  <c r="I1479" i="1" s="1"/>
  <c r="D1479" i="1"/>
  <c r="C1479" i="1"/>
  <c r="J1479" i="1" s="1"/>
  <c r="D1478" i="1"/>
  <c r="C1478" i="1"/>
  <c r="J1478" i="1" s="1"/>
  <c r="H1477" i="1"/>
  <c r="G1477" i="1"/>
  <c r="I1477" i="1" s="1"/>
  <c r="D1477" i="1"/>
  <c r="C1477" i="1"/>
  <c r="J1477" i="1" s="1"/>
  <c r="D1476" i="1"/>
  <c r="C1476" i="1"/>
  <c r="D1475" i="1"/>
  <c r="C1475" i="1"/>
  <c r="H1474" i="1"/>
  <c r="G1474" i="1"/>
  <c r="D1474" i="1"/>
  <c r="C1474" i="1"/>
  <c r="J1474" i="1" s="1"/>
  <c r="D1473" i="1"/>
  <c r="C1473" i="1"/>
  <c r="H1472" i="1"/>
  <c r="G1472" i="1"/>
  <c r="D1472" i="1"/>
  <c r="C1472" i="1"/>
  <c r="J1472" i="1" s="1"/>
  <c r="J1471" i="1"/>
  <c r="D1471" i="1"/>
  <c r="C1471" i="1"/>
  <c r="D1470" i="1"/>
  <c r="C1470" i="1"/>
  <c r="D1469" i="1"/>
  <c r="C1469" i="1"/>
  <c r="H1468" i="1"/>
  <c r="G1468" i="1"/>
  <c r="D1468" i="1"/>
  <c r="C1468" i="1"/>
  <c r="J1468" i="1" s="1"/>
  <c r="J1467" i="1"/>
  <c r="D1467" i="1"/>
  <c r="C1467" i="1"/>
  <c r="H1466" i="1"/>
  <c r="G1466" i="1"/>
  <c r="D1466" i="1"/>
  <c r="C1466" i="1"/>
  <c r="J1466" i="1" s="1"/>
  <c r="D1465" i="1"/>
  <c r="C1465" i="1"/>
  <c r="H1464" i="1"/>
  <c r="G1464" i="1"/>
  <c r="D1464" i="1"/>
  <c r="C1464" i="1"/>
  <c r="J1464" i="1" s="1"/>
  <c r="D1463" i="1"/>
  <c r="C1463" i="1"/>
  <c r="H1462" i="1"/>
  <c r="G1462" i="1"/>
  <c r="D1462" i="1"/>
  <c r="C1462" i="1"/>
  <c r="J1462" i="1" s="1"/>
  <c r="H1461" i="1"/>
  <c r="G1461" i="1"/>
  <c r="D1461" i="1"/>
  <c r="C1461" i="1"/>
  <c r="J1460" i="1"/>
  <c r="D1460" i="1"/>
  <c r="C1460" i="1"/>
  <c r="H1459" i="1"/>
  <c r="G1459" i="1"/>
  <c r="D1459" i="1"/>
  <c r="C1459" i="1"/>
  <c r="J1459" i="1" s="1"/>
  <c r="J1458" i="1"/>
  <c r="D1458" i="1"/>
  <c r="C1458" i="1"/>
  <c r="H1457" i="1"/>
  <c r="G1457" i="1"/>
  <c r="D1457" i="1"/>
  <c r="C1457" i="1"/>
  <c r="J1457" i="1" s="1"/>
  <c r="D1456" i="1"/>
  <c r="C1456" i="1"/>
  <c r="H1455" i="1"/>
  <c r="G1455" i="1"/>
  <c r="D1455" i="1"/>
  <c r="C1455" i="1"/>
  <c r="J1455" i="1" s="1"/>
  <c r="H1454" i="1"/>
  <c r="G1454" i="1"/>
  <c r="D1454" i="1"/>
  <c r="C1454" i="1"/>
  <c r="D1453" i="1"/>
  <c r="J1452" i="1"/>
  <c r="D1452" i="1"/>
  <c r="C1452" i="1"/>
  <c r="H1451" i="1"/>
  <c r="G1451" i="1"/>
  <c r="I1451" i="1" s="1"/>
  <c r="D1451" i="1"/>
  <c r="C1451" i="1"/>
  <c r="J1451" i="1" s="1"/>
  <c r="J1450" i="1"/>
  <c r="D1450" i="1"/>
  <c r="C1450" i="1"/>
  <c r="H1449" i="1"/>
  <c r="G1449" i="1"/>
  <c r="I1449" i="1" s="1"/>
  <c r="D1449" i="1"/>
  <c r="J1449" i="1" s="1"/>
  <c r="C1449" i="1"/>
  <c r="J1448" i="1"/>
  <c r="D1448" i="1"/>
  <c r="C1448" i="1"/>
  <c r="H1447" i="1"/>
  <c r="G1447" i="1"/>
  <c r="I1447" i="1" s="1"/>
  <c r="D1447" i="1"/>
  <c r="C1447" i="1"/>
  <c r="J1447" i="1" s="1"/>
  <c r="J1446" i="1"/>
  <c r="D1446" i="1"/>
  <c r="C1446" i="1"/>
  <c r="D1445" i="1"/>
  <c r="G1445" i="1" s="1"/>
  <c r="C1445" i="1"/>
  <c r="H1444" i="1"/>
  <c r="D1444" i="1"/>
  <c r="C1444" i="1"/>
  <c r="G1443" i="1"/>
  <c r="D1443" i="1"/>
  <c r="J1443" i="1" s="1"/>
  <c r="C1443" i="1"/>
  <c r="H1442" i="1"/>
  <c r="D1442" i="1"/>
  <c r="C1442" i="1"/>
  <c r="D1441" i="1"/>
  <c r="J1441" i="1" s="1"/>
  <c r="C1441" i="1"/>
  <c r="H1440" i="1"/>
  <c r="D1440" i="1"/>
  <c r="C1440" i="1"/>
  <c r="G1439" i="1"/>
  <c r="D1439" i="1"/>
  <c r="J1439" i="1" s="1"/>
  <c r="C1439" i="1"/>
  <c r="D1438" i="1"/>
  <c r="G1438" i="1" s="1"/>
  <c r="C1438" i="1"/>
  <c r="G1437" i="1"/>
  <c r="D1437" i="1"/>
  <c r="C1437" i="1"/>
  <c r="H1437" i="1" s="1"/>
  <c r="G1434" i="1"/>
  <c r="D1434" i="1"/>
  <c r="C1434" i="1"/>
  <c r="D1433" i="1"/>
  <c r="G1433" i="1" s="1"/>
  <c r="C1433" i="1"/>
  <c r="D1432" i="1"/>
  <c r="G1432" i="1" s="1"/>
  <c r="C1432" i="1"/>
  <c r="G1431" i="1"/>
  <c r="D1431" i="1"/>
  <c r="C1431" i="1"/>
  <c r="H1431" i="1" s="1"/>
  <c r="G1430" i="1"/>
  <c r="D1430" i="1"/>
  <c r="C1430" i="1"/>
  <c r="G1429" i="1"/>
  <c r="D1429" i="1"/>
  <c r="C1429" i="1"/>
  <c r="D1428" i="1"/>
  <c r="G1428" i="1" s="1"/>
  <c r="C1428" i="1"/>
  <c r="G1427" i="1"/>
  <c r="D1427" i="1"/>
  <c r="C1427" i="1"/>
  <c r="H1427" i="1" s="1"/>
  <c r="G1426" i="1"/>
  <c r="D1426" i="1"/>
  <c r="C1426" i="1"/>
  <c r="G1425" i="1"/>
  <c r="D1425" i="1"/>
  <c r="C1425" i="1"/>
  <c r="D1424" i="1"/>
  <c r="G1424" i="1" s="1"/>
  <c r="C1424" i="1"/>
  <c r="H1424" i="1" s="1"/>
  <c r="G1423" i="1"/>
  <c r="D1423" i="1"/>
  <c r="C1423" i="1"/>
  <c r="H1423" i="1" s="1"/>
  <c r="G1422" i="1"/>
  <c r="D1422" i="1"/>
  <c r="C1422" i="1"/>
  <c r="D1421" i="1"/>
  <c r="G1421" i="1" s="1"/>
  <c r="C1421" i="1"/>
  <c r="D1420" i="1"/>
  <c r="G1420" i="1" s="1"/>
  <c r="C1420" i="1"/>
  <c r="H1420" i="1" s="1"/>
  <c r="G1419" i="1"/>
  <c r="D1419" i="1"/>
  <c r="C1419" i="1"/>
  <c r="H1419" i="1" s="1"/>
  <c r="G1418" i="1"/>
  <c r="D1418" i="1"/>
  <c r="C1418" i="1"/>
  <c r="D1417" i="1"/>
  <c r="G1417" i="1" s="1"/>
  <c r="C1417" i="1"/>
  <c r="D1416" i="1"/>
  <c r="G1416" i="1" s="1"/>
  <c r="C1416" i="1"/>
  <c r="G1415" i="1"/>
  <c r="D1415" i="1"/>
  <c r="C1415" i="1"/>
  <c r="H1415" i="1" s="1"/>
  <c r="D1414" i="1"/>
  <c r="C1414" i="1"/>
  <c r="G1414" i="1" s="1"/>
  <c r="G1413" i="1"/>
  <c r="D1413" i="1"/>
  <c r="C1413" i="1"/>
  <c r="D1412" i="1"/>
  <c r="C1412" i="1"/>
  <c r="G1411" i="1"/>
  <c r="D1411" i="1"/>
  <c r="C1411" i="1"/>
  <c r="H1411" i="1" s="1"/>
  <c r="G1410" i="1"/>
  <c r="D1410" i="1"/>
  <c r="C1410" i="1"/>
  <c r="G1409" i="1"/>
  <c r="D1409" i="1"/>
  <c r="C1409" i="1"/>
  <c r="G1407" i="1"/>
  <c r="D1407" i="1"/>
  <c r="C1407" i="1"/>
  <c r="H1407" i="1" s="1"/>
  <c r="G1406" i="1"/>
  <c r="D1406" i="1"/>
  <c r="C1406" i="1"/>
  <c r="D1405" i="1"/>
  <c r="G1405" i="1" s="1"/>
  <c r="C1405" i="1"/>
  <c r="D1404" i="1"/>
  <c r="G1404" i="1" s="1"/>
  <c r="C1404" i="1"/>
  <c r="H1404" i="1" s="1"/>
  <c r="G1403" i="1"/>
  <c r="D1403" i="1"/>
  <c r="C1403" i="1"/>
  <c r="H1403" i="1" s="1"/>
  <c r="G1402" i="1"/>
  <c r="D1402" i="1"/>
  <c r="C1402" i="1"/>
  <c r="D1401" i="1"/>
  <c r="G1401" i="1" s="1"/>
  <c r="C1401" i="1"/>
  <c r="D1400" i="1"/>
  <c r="G1400" i="1" s="1"/>
  <c r="C1400" i="1"/>
  <c r="G1399" i="1"/>
  <c r="D1399" i="1"/>
  <c r="C1399" i="1"/>
  <c r="H1399" i="1" s="1"/>
  <c r="G1398" i="1"/>
  <c r="D1398" i="1"/>
  <c r="C1398" i="1"/>
  <c r="G1397" i="1"/>
  <c r="D1397" i="1"/>
  <c r="C1397" i="1"/>
  <c r="D1396" i="1"/>
  <c r="G1396" i="1" s="1"/>
  <c r="C1396" i="1"/>
  <c r="G1395" i="1"/>
  <c r="D1395" i="1"/>
  <c r="C1395" i="1"/>
  <c r="H1395" i="1" s="1"/>
  <c r="G1394" i="1"/>
  <c r="D1394" i="1"/>
  <c r="C1394" i="1"/>
  <c r="G1393" i="1"/>
  <c r="D1393" i="1"/>
  <c r="C1393" i="1"/>
  <c r="D1392" i="1"/>
  <c r="G1392" i="1" s="1"/>
  <c r="C1392" i="1"/>
  <c r="H1392" i="1" s="1"/>
  <c r="G1391" i="1"/>
  <c r="D1391" i="1"/>
  <c r="C1391" i="1"/>
  <c r="H1391" i="1" s="1"/>
  <c r="G1390" i="1"/>
  <c r="D1390" i="1"/>
  <c r="C1390" i="1"/>
  <c r="D1389" i="1"/>
  <c r="G1389" i="1" s="1"/>
  <c r="C1389" i="1"/>
  <c r="D1388" i="1"/>
  <c r="G1388" i="1" s="1"/>
  <c r="C1388" i="1"/>
  <c r="H1388" i="1" s="1"/>
  <c r="G1387" i="1"/>
  <c r="D1387" i="1"/>
  <c r="C1387" i="1"/>
  <c r="H1387" i="1" s="1"/>
  <c r="G1386" i="1"/>
  <c r="D1386" i="1"/>
  <c r="C1386" i="1"/>
  <c r="D1385" i="1"/>
  <c r="G1385" i="1" s="1"/>
  <c r="C1385" i="1"/>
  <c r="D1384" i="1"/>
  <c r="G1384" i="1" s="1"/>
  <c r="C1384" i="1"/>
  <c r="D1383" i="1"/>
  <c r="G1382" i="1"/>
  <c r="D1382" i="1"/>
  <c r="C1382" i="1"/>
  <c r="D1381" i="1"/>
  <c r="G1381" i="1" s="1"/>
  <c r="C1381" i="1"/>
  <c r="H1381" i="1" s="1"/>
  <c r="G1380" i="1"/>
  <c r="D1380" i="1"/>
  <c r="C1380" i="1"/>
  <c r="H1380" i="1" s="1"/>
  <c r="G1379" i="1"/>
  <c r="D1379" i="1"/>
  <c r="C1379" i="1"/>
  <c r="D1378" i="1"/>
  <c r="G1378" i="1" s="1"/>
  <c r="C1378" i="1"/>
  <c r="D1377" i="1"/>
  <c r="G1377" i="1" s="1"/>
  <c r="C1377" i="1"/>
  <c r="H1377" i="1" s="1"/>
  <c r="G1376" i="1"/>
  <c r="D1376" i="1"/>
  <c r="C1376" i="1"/>
  <c r="H1376" i="1" s="1"/>
  <c r="G1375" i="1"/>
  <c r="D1375" i="1"/>
  <c r="C1375" i="1"/>
  <c r="D1374" i="1"/>
  <c r="G1374" i="1" s="1"/>
  <c r="C1374" i="1"/>
  <c r="D1373" i="1"/>
  <c r="G1373" i="1" s="1"/>
  <c r="C1373" i="1"/>
  <c r="D1372" i="1"/>
  <c r="C1372" i="1"/>
  <c r="G1371" i="1"/>
  <c r="D1371" i="1"/>
  <c r="C1371" i="1"/>
  <c r="G1370" i="1"/>
  <c r="D1370" i="1"/>
  <c r="C1370" i="1"/>
  <c r="D1369" i="1"/>
  <c r="C1369" i="1"/>
  <c r="D1368" i="1"/>
  <c r="C1368" i="1"/>
  <c r="G1367" i="1"/>
  <c r="D1367" i="1"/>
  <c r="C1367" i="1"/>
  <c r="D1366" i="1"/>
  <c r="G1366" i="1" s="1"/>
  <c r="C1366" i="1"/>
  <c r="D1365" i="1"/>
  <c r="C1365" i="1"/>
  <c r="D1364" i="1"/>
  <c r="C1364" i="1"/>
  <c r="G1363" i="1"/>
  <c r="D1363" i="1"/>
  <c r="C1363" i="1"/>
  <c r="G1362"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D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D1092" i="1"/>
  <c r="C1092" i="1"/>
  <c r="D1091" i="1"/>
  <c r="C1091" i="1"/>
  <c r="D1090" i="1"/>
  <c r="C1090" i="1"/>
  <c r="D1089" i="1"/>
  <c r="C1089" i="1"/>
  <c r="D1088" i="1"/>
  <c r="C1088" i="1"/>
  <c r="D1087" i="1"/>
  <c r="G1087" i="1" s="1"/>
  <c r="C1087" i="1"/>
  <c r="D1086" i="1"/>
  <c r="C1086" i="1"/>
  <c r="H1086" i="1" s="1"/>
  <c r="D1085" i="1"/>
  <c r="C1085" i="1"/>
  <c r="H1085" i="1" s="1"/>
  <c r="G1084" i="1"/>
  <c r="D1084" i="1"/>
  <c r="C1084" i="1"/>
  <c r="H1084" i="1" s="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4" i="1"/>
  <c r="H1064" i="1" s="1"/>
  <c r="C1064" i="1"/>
  <c r="H1063" i="1"/>
  <c r="G1063" i="1"/>
  <c r="D1063" i="1"/>
  <c r="C1063" i="1"/>
  <c r="D1062" i="1"/>
  <c r="G1062" i="1" s="1"/>
  <c r="C1062" i="1"/>
  <c r="H1062" i="1" s="1"/>
  <c r="H1061" i="1"/>
  <c r="G1061" i="1"/>
  <c r="D1061" i="1"/>
  <c r="C1061" i="1"/>
  <c r="H1060" i="1"/>
  <c r="G1060" i="1"/>
  <c r="D1060" i="1"/>
  <c r="C1060" i="1"/>
  <c r="H1059" i="1"/>
  <c r="G1059" i="1"/>
  <c r="D1059" i="1"/>
  <c r="C1059" i="1"/>
  <c r="H1058" i="1"/>
  <c r="G1058" i="1"/>
  <c r="D1058" i="1"/>
  <c r="C1058" i="1"/>
  <c r="H1057" i="1"/>
  <c r="G1057" i="1"/>
  <c r="D1057" i="1"/>
  <c r="C1057"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C1033" i="1"/>
  <c r="H1033" i="1" s="1"/>
  <c r="D1032" i="1"/>
  <c r="C1032" i="1"/>
  <c r="H1031" i="1"/>
  <c r="G1031" i="1"/>
  <c r="D1031" i="1"/>
  <c r="C1031" i="1"/>
  <c r="D1030" i="1"/>
  <c r="C1030" i="1"/>
  <c r="H1030" i="1" s="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D1014" i="1"/>
  <c r="G1014" i="1" s="1"/>
  <c r="C1014" i="1"/>
  <c r="H1013" i="1"/>
  <c r="D1013" i="1"/>
  <c r="G1013" i="1" s="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D1006" i="1"/>
  <c r="H1006" i="1" s="1"/>
  <c r="C1006" i="1"/>
  <c r="G1006" i="1" s="1"/>
  <c r="H1005" i="1"/>
  <c r="G1005" i="1"/>
  <c r="D1005" i="1"/>
  <c r="C1005"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D997" i="1"/>
  <c r="C997" i="1"/>
  <c r="H997" i="1" s="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G821" i="1"/>
  <c r="D821" i="1"/>
  <c r="C821" i="1"/>
  <c r="H821" i="1" s="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H687" i="1" s="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D670" i="1"/>
  <c r="H670" i="1" s="1"/>
  <c r="C670" i="1"/>
  <c r="H669" i="1"/>
  <c r="G669" i="1"/>
  <c r="D669" i="1"/>
  <c r="C669"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D644" i="1"/>
  <c r="G644" i="1" s="1"/>
  <c r="C644" i="1"/>
  <c r="H644" i="1" s="1"/>
  <c r="D643" i="1"/>
  <c r="C643" i="1"/>
  <c r="G643" i="1" s="1"/>
  <c r="D642" i="1"/>
  <c r="H642" i="1" s="1"/>
  <c r="C642" i="1"/>
  <c r="H641" i="1"/>
  <c r="G641" i="1"/>
  <c r="D641" i="1"/>
  <c r="C641" i="1"/>
  <c r="D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D436" i="1"/>
  <c r="H435" i="1"/>
  <c r="G435" i="1"/>
  <c r="D435" i="1"/>
  <c r="C435" i="1"/>
  <c r="H434" i="1"/>
  <c r="G434" i="1"/>
  <c r="D434" i="1"/>
  <c r="C434" i="1"/>
  <c r="H433" i="1"/>
  <c r="G433" i="1"/>
  <c r="D433" i="1"/>
  <c r="C433" i="1"/>
  <c r="H432" i="1"/>
  <c r="G432" i="1"/>
  <c r="D432" i="1"/>
  <c r="C432" i="1"/>
  <c r="H431" i="1"/>
  <c r="G431" i="1"/>
  <c r="D431" i="1"/>
  <c r="C431" i="1"/>
  <c r="H430" i="1"/>
  <c r="G430" i="1"/>
  <c r="D430" i="1"/>
  <c r="C430"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3" i="1"/>
  <c r="D412" i="1"/>
  <c r="C412" i="1"/>
  <c r="H412" i="1" s="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G379" i="1" s="1"/>
  <c r="C379" i="1"/>
  <c r="H379" i="1" s="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G371" i="1"/>
  <c r="D371" i="1"/>
  <c r="C371" i="1"/>
  <c r="H371" i="1" s="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D257" i="1"/>
  <c r="G257" i="1" s="1"/>
  <c r="C257" i="1"/>
  <c r="H256" i="1"/>
  <c r="G256" i="1"/>
  <c r="D256" i="1"/>
  <c r="C256" i="1"/>
  <c r="D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D207" i="1"/>
  <c r="G207" i="1" s="1"/>
  <c r="C207"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D190" i="1"/>
  <c r="C190" i="1"/>
  <c r="G190" i="1" s="1"/>
  <c r="H189" i="1"/>
  <c r="D189" i="1"/>
  <c r="C189" i="1"/>
  <c r="G189" i="1" s="1"/>
  <c r="H188" i="1"/>
  <c r="D188" i="1"/>
  <c r="C188" i="1"/>
  <c r="D187" i="1"/>
  <c r="H187" i="1" s="1"/>
  <c r="C187" i="1"/>
  <c r="H186" i="1"/>
  <c r="D186" i="1"/>
  <c r="C186" i="1"/>
  <c r="G186" i="1" s="1"/>
  <c r="H185" i="1"/>
  <c r="G185" i="1"/>
  <c r="D185" i="1"/>
  <c r="C185" i="1"/>
  <c r="D184" i="1"/>
  <c r="C184" i="1"/>
  <c r="H183" i="1"/>
  <c r="G183" i="1"/>
  <c r="D183" i="1"/>
  <c r="C183" i="1"/>
  <c r="D182" i="1"/>
  <c r="C182" i="1"/>
  <c r="H182" i="1" s="1"/>
  <c r="D181" i="1"/>
  <c r="C181" i="1"/>
  <c r="H181" i="1" s="1"/>
  <c r="H180" i="1"/>
  <c r="G180" i="1"/>
  <c r="D180" i="1"/>
  <c r="C180" i="1"/>
  <c r="H179" i="1"/>
  <c r="G179" i="1"/>
  <c r="D179" i="1"/>
  <c r="C179" i="1"/>
  <c r="H178" i="1"/>
  <c r="G178" i="1"/>
  <c r="D178" i="1"/>
  <c r="C178" i="1"/>
  <c r="D177" i="1"/>
  <c r="C177" i="1"/>
  <c r="H177" i="1" s="1"/>
  <c r="G176" i="1"/>
  <c r="D176" i="1"/>
  <c r="C176" i="1"/>
  <c r="H176" i="1" s="1"/>
  <c r="D175" i="1"/>
  <c r="C175" i="1"/>
  <c r="D174" i="1"/>
  <c r="C174" i="1"/>
  <c r="H174" i="1" s="1"/>
  <c r="D173" i="1"/>
  <c r="H172" i="1"/>
  <c r="D172" i="1"/>
  <c r="G172" i="1" s="1"/>
  <c r="C172" i="1"/>
  <c r="H171" i="1"/>
  <c r="G171" i="1"/>
  <c r="D171" i="1"/>
  <c r="C171" i="1"/>
  <c r="H170" i="1"/>
  <c r="D170" i="1"/>
  <c r="G170" i="1" s="1"/>
  <c r="C170" i="1"/>
  <c r="D169" i="1"/>
  <c r="C169" i="1"/>
  <c r="H169" i="1" s="1"/>
  <c r="H168" i="1"/>
  <c r="G168" i="1"/>
  <c r="D168" i="1"/>
  <c r="C168" i="1"/>
  <c r="H167" i="1"/>
  <c r="G167" i="1"/>
  <c r="D167" i="1"/>
  <c r="C167" i="1"/>
  <c r="H166" i="1"/>
  <c r="D166" i="1"/>
  <c r="G166" i="1" s="1"/>
  <c r="C166" i="1"/>
  <c r="D165" i="1"/>
  <c r="C165" i="1"/>
  <c r="H164" i="1"/>
  <c r="G164" i="1"/>
  <c r="D164" i="1"/>
  <c r="C164" i="1"/>
  <c r="D163" i="1"/>
  <c r="H163" i="1" s="1"/>
  <c r="C163" i="1"/>
  <c r="D162" i="1"/>
  <c r="C162" i="1"/>
  <c r="H162" i="1" s="1"/>
  <c r="H161" i="1"/>
  <c r="D161" i="1"/>
  <c r="G161" i="1" s="1"/>
  <c r="C161" i="1"/>
  <c r="D160" i="1"/>
  <c r="H158" i="1"/>
  <c r="G158" i="1"/>
  <c r="D158" i="1"/>
  <c r="C158" i="1"/>
  <c r="D157" i="1"/>
  <c r="H157" i="1" s="1"/>
  <c r="C157" i="1"/>
  <c r="H156" i="1"/>
  <c r="G156" i="1"/>
  <c r="D156" i="1"/>
  <c r="C156" i="1"/>
  <c r="D155" i="1"/>
  <c r="H155" i="1" s="1"/>
  <c r="C155" i="1"/>
  <c r="D154" i="1"/>
  <c r="C154" i="1"/>
  <c r="H154" i="1" s="1"/>
  <c r="H153" i="1"/>
  <c r="G153" i="1"/>
  <c r="D153" i="1"/>
  <c r="C153" i="1"/>
  <c r="H152" i="1"/>
  <c r="G152" i="1"/>
  <c r="D152" i="1"/>
  <c r="C152" i="1"/>
  <c r="H151" i="1"/>
  <c r="G151" i="1"/>
  <c r="D151" i="1"/>
  <c r="C151" i="1"/>
  <c r="G150" i="1"/>
  <c r="D150" i="1"/>
  <c r="C150" i="1"/>
  <c r="H150" i="1" s="1"/>
  <c r="D149" i="1"/>
  <c r="G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G132" i="1"/>
  <c r="D132" i="1"/>
  <c r="C132" i="1"/>
  <c r="H132" i="1" s="1"/>
  <c r="H131" i="1"/>
  <c r="D131" i="1"/>
  <c r="C131" i="1"/>
  <c r="D130" i="1"/>
  <c r="C130" i="1"/>
  <c r="H128" i="1"/>
  <c r="G128" i="1"/>
  <c r="D128" i="1"/>
  <c r="C128" i="1"/>
  <c r="H127" i="1"/>
  <c r="G127" i="1"/>
  <c r="D127" i="1"/>
  <c r="C127" i="1"/>
  <c r="H126" i="1"/>
  <c r="G126" i="1"/>
  <c r="D126" i="1"/>
  <c r="C126" i="1"/>
  <c r="D125" i="1"/>
  <c r="H125" i="1" s="1"/>
  <c r="C125" i="1"/>
  <c r="D124" i="1"/>
  <c r="D123" i="1"/>
  <c r="C123" i="1"/>
  <c r="H123" i="1" s="1"/>
  <c r="D122" i="1"/>
  <c r="C122" i="1"/>
  <c r="H122" i="1" s="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D71" i="1"/>
  <c r="C71" i="1"/>
  <c r="H71" i="1" s="1"/>
  <c r="D70" i="1"/>
  <c r="H69" i="1"/>
  <c r="G69" i="1"/>
  <c r="D69" i="1"/>
  <c r="C69" i="1"/>
  <c r="H68" i="1"/>
  <c r="G68" i="1"/>
  <c r="D68" i="1"/>
  <c r="C68" i="1"/>
  <c r="H67" i="1"/>
  <c r="G67" i="1"/>
  <c r="D67" i="1"/>
  <c r="C67" i="1"/>
  <c r="G66" i="1"/>
  <c r="D66" i="1"/>
  <c r="C66" i="1"/>
  <c r="H66" i="1" s="1"/>
  <c r="D65" i="1"/>
  <c r="G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77" i="1" l="1"/>
  <c r="H1576" i="1"/>
  <c r="H1510" i="1"/>
  <c r="H1502" i="1"/>
  <c r="G1501" i="1"/>
  <c r="G1489" i="1"/>
  <c r="H1486" i="1"/>
  <c r="G1485" i="1"/>
  <c r="D6" i="8"/>
  <c r="C1481" i="1" s="1"/>
  <c r="E114" i="6"/>
  <c r="E141" i="6" s="1"/>
  <c r="F118" i="6"/>
  <c r="G1412" i="1"/>
  <c r="D114" i="6"/>
  <c r="F246" i="5"/>
  <c r="E289" i="9"/>
  <c r="B289" i="9" s="1"/>
  <c r="G1064" i="1"/>
  <c r="F78" i="5"/>
  <c r="H1032" i="1"/>
  <c r="E12" i="5"/>
  <c r="F12" i="5"/>
  <c r="H1004" i="1"/>
  <c r="G1033" i="1"/>
  <c r="G1030" i="1"/>
  <c r="G1032" i="1"/>
  <c r="C990" i="1"/>
  <c r="G997" i="1"/>
  <c r="G1004" i="1"/>
  <c r="D7" i="5"/>
  <c r="E68" i="9"/>
  <c r="B68" i="9" s="1"/>
  <c r="H715" i="1"/>
  <c r="H703" i="1"/>
  <c r="G687" i="1"/>
  <c r="G670" i="1"/>
  <c r="H668" i="1"/>
  <c r="G649" i="1"/>
  <c r="G647" i="1"/>
  <c r="E274" i="9"/>
  <c r="B274" i="9" s="1"/>
  <c r="G642" i="1"/>
  <c r="H288" i="1"/>
  <c r="H411" i="1"/>
  <c r="E643" i="4"/>
  <c r="D637" i="1" s="1"/>
  <c r="E41" i="9"/>
  <c r="B41" i="9" s="1"/>
  <c r="E252" i="4"/>
  <c r="D248" i="1" s="1"/>
  <c r="H257" i="1"/>
  <c r="H206" i="1"/>
  <c r="H207" i="1"/>
  <c r="G191" i="1"/>
  <c r="G188" i="1"/>
  <c r="H184" i="1"/>
  <c r="G187" i="1"/>
  <c r="F222" i="9"/>
  <c r="B222" i="9" s="1"/>
  <c r="E44" i="9"/>
  <c r="B44" i="9" s="1"/>
  <c r="F218" i="9"/>
  <c r="B218" i="9" s="1"/>
  <c r="H175" i="1"/>
  <c r="F177" i="4"/>
  <c r="H165" i="1"/>
  <c r="G163" i="1"/>
  <c r="E40" i="9"/>
  <c r="B40" i="9" s="1"/>
  <c r="G155" i="1"/>
  <c r="G157" i="1"/>
  <c r="E152" i="4"/>
  <c r="D148" i="1" s="1"/>
  <c r="F217" i="9"/>
  <c r="B217" i="9" s="1"/>
  <c r="H149" i="1"/>
  <c r="G131" i="1"/>
  <c r="F133" i="4"/>
  <c r="F134" i="4"/>
  <c r="G130" i="1"/>
  <c r="G125" i="1"/>
  <c r="E30" i="9"/>
  <c r="B30" i="9" s="1"/>
  <c r="G64" i="1"/>
  <c r="H65" i="1"/>
  <c r="E29" i="9"/>
  <c r="B29" i="9" s="1"/>
  <c r="C645" i="1"/>
  <c r="H645" i="1" s="1"/>
  <c r="H643" i="1"/>
  <c r="C364" i="1"/>
  <c r="G288" i="1"/>
  <c r="G411" i="1"/>
  <c r="G412" i="1"/>
  <c r="C255" i="1"/>
  <c r="G184" i="1"/>
  <c r="F220" i="9"/>
  <c r="B220" i="9" s="1"/>
  <c r="G182" i="1"/>
  <c r="G181" i="1"/>
  <c r="B219" i="9"/>
  <c r="E43" i="9"/>
  <c r="B43" i="9" s="1"/>
  <c r="G177" i="1"/>
  <c r="G175" i="1"/>
  <c r="G174" i="1"/>
  <c r="C173" i="1"/>
  <c r="G165" i="1"/>
  <c r="G169" i="1"/>
  <c r="G162" i="1"/>
  <c r="H148" i="1"/>
  <c r="G148" i="1"/>
  <c r="E39" i="9"/>
  <c r="B39" i="9" s="1"/>
  <c r="G154" i="1"/>
  <c r="H130" i="1"/>
  <c r="C129" i="1"/>
  <c r="G123" i="1"/>
  <c r="G122" i="1"/>
  <c r="F216" i="9"/>
  <c r="B216" i="9" s="1"/>
  <c r="H70" i="1"/>
  <c r="G70" i="1"/>
  <c r="G71" i="1"/>
  <c r="F74" i="4"/>
  <c r="H275" i="1"/>
  <c r="G275" i="1"/>
  <c r="H611" i="1"/>
  <c r="G611" i="1"/>
  <c r="H1056" i="1"/>
  <c r="G1056" i="1"/>
  <c r="G413" i="1"/>
  <c r="H413" i="1"/>
  <c r="G429" i="1"/>
  <c r="H429"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7" i="1"/>
  <c r="G1217" i="1"/>
  <c r="H1219" i="1"/>
  <c r="G1219"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4" i="1"/>
  <c r="G1364" i="1"/>
  <c r="H1369" i="1"/>
  <c r="G1369" i="1"/>
  <c r="H1372" i="1"/>
  <c r="G1372" i="1"/>
  <c r="H1456" i="1"/>
  <c r="G1456" i="1"/>
  <c r="H1465" i="1"/>
  <c r="G1465" i="1"/>
  <c r="H1475" i="1"/>
  <c r="G1475" i="1"/>
  <c r="H1524" i="1"/>
  <c r="G1524" i="1"/>
  <c r="H1540" i="1"/>
  <c r="G1540" i="1"/>
  <c r="H1556" i="1"/>
  <c r="G1556" i="1"/>
  <c r="H1572" i="1"/>
  <c r="G1572" i="1"/>
  <c r="F128" i="4"/>
  <c r="D124" i="4"/>
  <c r="F164" i="4"/>
  <c r="D163" i="4"/>
  <c r="F69" i="5"/>
  <c r="G292" i="9"/>
  <c r="E292" i="9" s="1"/>
  <c r="B292" i="9" s="1"/>
  <c r="F206" i="5"/>
  <c r="C1453" i="1"/>
  <c r="H30" i="3"/>
  <c r="I35" i="3"/>
  <c r="C1518" i="1"/>
  <c r="G1441" i="1"/>
  <c r="H1463" i="1"/>
  <c r="G1463" i="1"/>
  <c r="I1463" i="1" s="1"/>
  <c r="H1473" i="1"/>
  <c r="G1473" i="1"/>
  <c r="I1473" i="1" s="1"/>
  <c r="D644" i="4"/>
  <c r="F417" i="4"/>
  <c r="C124" i="1"/>
  <c r="C135" i="1"/>
  <c r="C160" i="1"/>
  <c r="C436" i="1"/>
  <c r="C1047" i="1"/>
  <c r="G1086" i="1"/>
  <c r="H1088" i="1"/>
  <c r="G1088" i="1"/>
  <c r="H1090" i="1"/>
  <c r="G1090" i="1"/>
  <c r="H1092" i="1"/>
  <c r="G1092" i="1"/>
  <c r="H1094" i="1"/>
  <c r="G1094"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5" i="1"/>
  <c r="G1365" i="1"/>
  <c r="H1368" i="1"/>
  <c r="G1368" i="1"/>
  <c r="H1373" i="1"/>
  <c r="H1384" i="1"/>
  <c r="H1400" i="1"/>
  <c r="H1416" i="1"/>
  <c r="H1432" i="1"/>
  <c r="J1456" i="1"/>
  <c r="H1460" i="1"/>
  <c r="G1460" i="1"/>
  <c r="J1465" i="1"/>
  <c r="H1469" i="1"/>
  <c r="G1469" i="1"/>
  <c r="H1471" i="1"/>
  <c r="G1471" i="1"/>
  <c r="I1471" i="1" s="1"/>
  <c r="J1476" i="1"/>
  <c r="H1532" i="1"/>
  <c r="G1532" i="1"/>
  <c r="H1548" i="1"/>
  <c r="G1548" i="1"/>
  <c r="H1564" i="1"/>
  <c r="G1564" i="1"/>
  <c r="H1580" i="1"/>
  <c r="G1580" i="1"/>
  <c r="D121" i="1"/>
  <c r="D269" i="1"/>
  <c r="G1085" i="1"/>
  <c r="H1087" i="1"/>
  <c r="H1396" i="1"/>
  <c r="H1412" i="1"/>
  <c r="H1428" i="1"/>
  <c r="H1438" i="1"/>
  <c r="I1439" i="1"/>
  <c r="H1458" i="1"/>
  <c r="G1458" i="1"/>
  <c r="J1463" i="1"/>
  <c r="H1467" i="1"/>
  <c r="G1467" i="1"/>
  <c r="I1467" i="1" s="1"/>
  <c r="J1473" i="1"/>
  <c r="H25" i="3"/>
  <c r="F210" i="4"/>
  <c r="D196" i="4"/>
  <c r="H1363" i="1"/>
  <c r="H1367" i="1"/>
  <c r="H1371" i="1"/>
  <c r="H1375" i="1"/>
  <c r="H1379" i="1"/>
  <c r="H1386" i="1"/>
  <c r="H1390" i="1"/>
  <c r="H1394" i="1"/>
  <c r="H1398" i="1"/>
  <c r="H1402" i="1"/>
  <c r="H1406" i="1"/>
  <c r="H1410" i="1"/>
  <c r="H1414" i="1"/>
  <c r="H1418" i="1"/>
  <c r="H1422" i="1"/>
  <c r="H1426" i="1"/>
  <c r="H1430" i="1"/>
  <c r="H1434" i="1"/>
  <c r="H1446" i="1"/>
  <c r="G1446" i="1"/>
  <c r="H1448" i="1"/>
  <c r="G1448" i="1"/>
  <c r="H1450" i="1"/>
  <c r="G1450" i="1"/>
  <c r="H1452" i="1"/>
  <c r="G1452" i="1"/>
  <c r="H1483" i="1"/>
  <c r="G1483" i="1"/>
  <c r="H1487" i="1"/>
  <c r="G1487" i="1"/>
  <c r="H1491" i="1"/>
  <c r="G1491" i="1"/>
  <c r="H1495" i="1"/>
  <c r="G1495" i="1"/>
  <c r="H1499" i="1"/>
  <c r="G1499" i="1"/>
  <c r="H1503" i="1"/>
  <c r="G1503" i="1"/>
  <c r="H1507" i="1"/>
  <c r="G1507" i="1"/>
  <c r="H1511" i="1"/>
  <c r="G1511" i="1"/>
  <c r="H1515" i="1"/>
  <c r="G1515" i="1"/>
  <c r="H1362" i="1"/>
  <c r="H1366" i="1"/>
  <c r="H1370" i="1"/>
  <c r="H1374" i="1"/>
  <c r="H1378" i="1"/>
  <c r="H1382" i="1"/>
  <c r="H1385" i="1"/>
  <c r="H1389" i="1"/>
  <c r="H1393" i="1"/>
  <c r="H1397" i="1"/>
  <c r="H1401" i="1"/>
  <c r="H1405" i="1"/>
  <c r="H1409" i="1"/>
  <c r="H1413" i="1"/>
  <c r="H1417" i="1"/>
  <c r="H1421" i="1"/>
  <c r="H1425" i="1"/>
  <c r="H1429" i="1"/>
  <c r="H1433" i="1"/>
  <c r="H1439" i="1"/>
  <c r="G1440" i="1"/>
  <c r="I1440" i="1" s="1"/>
  <c r="J1440" i="1"/>
  <c r="H1441" i="1"/>
  <c r="G1442" i="1"/>
  <c r="I1442" i="1" s="1"/>
  <c r="J1442" i="1"/>
  <c r="H1443" i="1"/>
  <c r="I1443" i="1" s="1"/>
  <c r="G1444" i="1"/>
  <c r="I1444" i="1" s="1"/>
  <c r="J1444" i="1"/>
  <c r="J1445" i="1"/>
  <c r="I1455" i="1"/>
  <c r="I1457" i="1"/>
  <c r="I1459" i="1"/>
  <c r="I1462" i="1"/>
  <c r="I1464" i="1"/>
  <c r="I1466" i="1"/>
  <c r="I1468" i="1"/>
  <c r="H1470" i="1"/>
  <c r="G1470" i="1"/>
  <c r="I1472" i="1"/>
  <c r="I1474" i="1"/>
  <c r="H1476" i="1"/>
  <c r="G1476" i="1"/>
  <c r="H1478" i="1"/>
  <c r="G1478" i="1"/>
  <c r="H1522" i="1"/>
  <c r="H1530" i="1"/>
  <c r="H1538" i="1"/>
  <c r="H1546" i="1"/>
  <c r="H1554" i="1"/>
  <c r="H1562" i="1"/>
  <c r="H1570" i="1"/>
  <c r="H1578" i="1"/>
  <c r="F83" i="4"/>
  <c r="D82" i="4"/>
  <c r="F107" i="4"/>
  <c r="D106" i="4"/>
  <c r="E224" i="4"/>
  <c r="D220" i="1" s="1"/>
  <c r="F299" i="4"/>
  <c r="D298" i="4"/>
  <c r="F351" i="4"/>
  <c r="E421" i="4"/>
  <c r="D459" i="4"/>
  <c r="H165" i="9"/>
  <c r="F466" i="4"/>
  <c r="H1445" i="1"/>
  <c r="D7" i="4"/>
  <c r="G20" i="9"/>
  <c r="F152" i="4"/>
  <c r="H20" i="9"/>
  <c r="E163" i="4"/>
  <c r="D159" i="1" s="1"/>
  <c r="D263" i="4"/>
  <c r="F268" i="4"/>
  <c r="F345" i="4"/>
  <c r="D344" i="4"/>
  <c r="F397" i="4"/>
  <c r="D396" i="4"/>
  <c r="F516" i="4"/>
  <c r="D515" i="4"/>
  <c r="F568" i="4"/>
  <c r="D567" i="4"/>
  <c r="D5" i="7"/>
  <c r="G1523" i="1"/>
  <c r="H1526" i="1"/>
  <c r="G1531" i="1"/>
  <c r="H1534" i="1"/>
  <c r="G1539" i="1"/>
  <c r="H1542" i="1"/>
  <c r="G1547" i="1"/>
  <c r="H1550" i="1"/>
  <c r="G1555" i="1"/>
  <c r="H1558" i="1"/>
  <c r="G1563" i="1"/>
  <c r="H1566" i="1"/>
  <c r="G1571" i="1"/>
  <c r="H1574" i="1"/>
  <c r="G1579" i="1"/>
  <c r="F51" i="4"/>
  <c r="D50" i="4"/>
  <c r="E82" i="4"/>
  <c r="D78" i="1" s="1"/>
  <c r="E298" i="4"/>
  <c r="E350" i="4"/>
  <c r="D643" i="4"/>
  <c r="F422" i="4"/>
  <c r="D421" i="4"/>
  <c r="E515" i="4"/>
  <c r="D509" i="1" s="1"/>
  <c r="E567" i="4"/>
  <c r="D561" i="1" s="1"/>
  <c r="E593" i="4"/>
  <c r="D587" i="1" s="1"/>
  <c r="E5" i="7"/>
  <c r="D625" i="4"/>
  <c r="D87" i="5"/>
  <c r="D176" i="5"/>
  <c r="D190" i="5"/>
  <c r="D238" i="5"/>
  <c r="D258" i="5"/>
  <c r="D5" i="6"/>
  <c r="D89" i="6"/>
  <c r="D224" i="4"/>
  <c r="D252" i="4"/>
  <c r="D311" i="4"/>
  <c r="D363" i="4"/>
  <c r="D472" i="4"/>
  <c r="D484" i="4"/>
  <c r="F626" i="4"/>
  <c r="E87" i="5"/>
  <c r="D1065" i="1" s="1"/>
  <c r="F88" i="5"/>
  <c r="D118" i="5"/>
  <c r="E176" i="5"/>
  <c r="F177" i="5"/>
  <c r="D245" i="5"/>
  <c r="G175" i="9"/>
  <c r="E175" i="9" s="1"/>
  <c r="B175" i="9" s="1"/>
  <c r="B21" i="9"/>
  <c r="B25" i="9"/>
  <c r="B37" i="9"/>
  <c r="B45" i="9"/>
  <c r="B53" i="9"/>
  <c r="B61" i="9"/>
  <c r="B69" i="9"/>
  <c r="B77" i="9"/>
  <c r="B85" i="9"/>
  <c r="F416" i="4"/>
  <c r="D529" i="4"/>
  <c r="D593" i="4"/>
  <c r="E146" i="5"/>
  <c r="D1124" i="1" s="1"/>
  <c r="H1124" i="1" s="1"/>
  <c r="E287" i="9"/>
  <c r="B287" i="9" s="1"/>
  <c r="E24" i="9"/>
  <c r="B24" i="9" s="1"/>
  <c r="E28" i="9"/>
  <c r="B28" i="9" s="1"/>
  <c r="B96" i="9"/>
  <c r="B128" i="9"/>
  <c r="B147" i="9"/>
  <c r="B151" i="9"/>
  <c r="B155" i="9"/>
  <c r="B159" i="9"/>
  <c r="G168" i="9"/>
  <c r="E168" i="9" s="1"/>
  <c r="B168" i="9" s="1"/>
  <c r="G172" i="9"/>
  <c r="E172" i="9" s="1"/>
  <c r="B172" i="9" s="1"/>
  <c r="G176" i="9"/>
  <c r="E176" i="9" s="1"/>
  <c r="B176" i="9" s="1"/>
  <c r="G180" i="9"/>
  <c r="E180" i="9" s="1"/>
  <c r="B180" i="9" s="1"/>
  <c r="G184" i="9"/>
  <c r="E184" i="9" s="1"/>
  <c r="B184" i="9" s="1"/>
  <c r="G188" i="9"/>
  <c r="E188" i="9" s="1"/>
  <c r="B188" i="9" s="1"/>
  <c r="E98" i="9"/>
  <c r="B98" i="9" s="1"/>
  <c r="E106" i="9"/>
  <c r="B106" i="9" s="1"/>
  <c r="E114" i="9"/>
  <c r="B114" i="9" s="1"/>
  <c r="E122" i="9"/>
  <c r="B122" i="9" s="1"/>
  <c r="E130" i="9"/>
  <c r="B130" i="9" s="1"/>
  <c r="E138" i="9"/>
  <c r="B138" i="9" s="1"/>
  <c r="E146" i="9"/>
  <c r="B146" i="9" s="1"/>
  <c r="E150" i="9"/>
  <c r="B150" i="9" s="1"/>
  <c r="E154" i="9"/>
  <c r="B154" i="9" s="1"/>
  <c r="E158" i="9"/>
  <c r="B158" i="9" s="1"/>
  <c r="G167" i="9"/>
  <c r="E167" i="9" s="1"/>
  <c r="B167" i="9" s="1"/>
  <c r="G171" i="9"/>
  <c r="E171" i="9" s="1"/>
  <c r="B171"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89" i="9"/>
  <c r="E189" i="9" s="1"/>
  <c r="B189" i="9" s="1"/>
  <c r="G185" i="9"/>
  <c r="E185" i="9" s="1"/>
  <c r="B185" i="9" s="1"/>
  <c r="G181" i="9"/>
  <c r="E181" i="9" s="1"/>
  <c r="B181" i="9" s="1"/>
  <c r="G177" i="9"/>
  <c r="E177" i="9" s="1"/>
  <c r="B177" i="9" s="1"/>
  <c r="G165" i="9"/>
  <c r="E165" i="9" s="1"/>
  <c r="B165" i="9" s="1"/>
  <c r="H164" i="9"/>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I10" i="9"/>
  <c r="B148" i="9"/>
  <c r="B152" i="9"/>
  <c r="B156" i="9"/>
  <c r="G166" i="9"/>
  <c r="E166" i="9" s="1"/>
  <c r="B166" i="9" s="1"/>
  <c r="G170" i="9"/>
  <c r="E170" i="9" s="1"/>
  <c r="B170" i="9" s="1"/>
  <c r="G174" i="9"/>
  <c r="E174" i="9" s="1"/>
  <c r="B174" i="9" s="1"/>
  <c r="G179" i="9"/>
  <c r="E179" i="9" s="1"/>
  <c r="B179" i="9" s="1"/>
  <c r="G183" i="9"/>
  <c r="E183" i="9" s="1"/>
  <c r="B183" i="9" s="1"/>
  <c r="G187" i="9"/>
  <c r="E187" i="9" s="1"/>
  <c r="B187" i="9" s="1"/>
  <c r="G191" i="9"/>
  <c r="E191" i="9" s="1"/>
  <c r="B191" i="9" s="1"/>
  <c r="E273" i="9"/>
  <c r="B273" i="9" s="1"/>
  <c r="H1481" i="1" l="1"/>
  <c r="G1481" i="1"/>
  <c r="D42" i="8"/>
  <c r="G294" i="9" s="1"/>
  <c r="E294" i="9" s="1"/>
  <c r="B294" i="9" s="1"/>
  <c r="I28" i="3"/>
  <c r="D1435" i="1"/>
  <c r="D1408" i="1"/>
  <c r="I27" i="3"/>
  <c r="F114" i="6"/>
  <c r="H27" i="3"/>
  <c r="C1408" i="1"/>
  <c r="F146" i="5"/>
  <c r="E7" i="5"/>
  <c r="D990" i="1"/>
  <c r="G990" i="1" s="1"/>
  <c r="H990" i="1"/>
  <c r="H20" i="3"/>
  <c r="C985" i="1"/>
  <c r="G645" i="1"/>
  <c r="H364" i="1"/>
  <c r="G364" i="1"/>
  <c r="G255" i="1"/>
  <c r="H255" i="1"/>
  <c r="H173" i="1"/>
  <c r="G173" i="1"/>
  <c r="G129" i="1"/>
  <c r="H129" i="1"/>
  <c r="F245" i="5"/>
  <c r="C1222" i="1"/>
  <c r="F472" i="4"/>
  <c r="C466" i="1"/>
  <c r="F224" i="4"/>
  <c r="C220" i="1"/>
  <c r="F258" i="5"/>
  <c r="C1235" i="1"/>
  <c r="F87" i="5"/>
  <c r="C1065" i="1"/>
  <c r="I29" i="3"/>
  <c r="D1436" i="1"/>
  <c r="D345" i="1"/>
  <c r="E408" i="4"/>
  <c r="D403" i="1" s="1"/>
  <c r="G297" i="9"/>
  <c r="E297" i="9" s="1"/>
  <c r="C1436" i="1"/>
  <c r="H29" i="3"/>
  <c r="F567" i="4"/>
  <c r="C561" i="1"/>
  <c r="F396" i="4"/>
  <c r="C391" i="1"/>
  <c r="D151" i="4"/>
  <c r="F459" i="4"/>
  <c r="C453" i="1"/>
  <c r="F298" i="4"/>
  <c r="C293" i="1"/>
  <c r="I1478" i="1"/>
  <c r="I1450" i="1"/>
  <c r="I1446" i="1"/>
  <c r="F196" i="4"/>
  <c r="C192" i="1"/>
  <c r="I1458" i="1"/>
  <c r="G1124" i="1"/>
  <c r="G135" i="1"/>
  <c r="H135" i="1"/>
  <c r="E6" i="4"/>
  <c r="D68" i="5"/>
  <c r="F124" i="4"/>
  <c r="C120" i="1"/>
  <c r="I1465" i="1"/>
  <c r="F363" i="4"/>
  <c r="C358" i="1"/>
  <c r="F238" i="5"/>
  <c r="D237" i="5"/>
  <c r="C1215" i="1"/>
  <c r="F625" i="4"/>
  <c r="C619" i="1"/>
  <c r="E68" i="5"/>
  <c r="F421" i="4"/>
  <c r="D420" i="4"/>
  <c r="C415" i="1"/>
  <c r="E407" i="4"/>
  <c r="D402" i="1" s="1"/>
  <c r="D293" i="1"/>
  <c r="F263" i="4"/>
  <c r="C259" i="1"/>
  <c r="E528" i="4"/>
  <c r="E420" i="4"/>
  <c r="D415" i="1"/>
  <c r="F82" i="4"/>
  <c r="C78" i="1"/>
  <c r="H1047" i="1"/>
  <c r="G1047" i="1"/>
  <c r="G124" i="1"/>
  <c r="H124" i="1"/>
  <c r="I1441" i="1"/>
  <c r="G1453" i="1"/>
  <c r="H1453" i="1"/>
  <c r="F212" i="9"/>
  <c r="B212" i="9" s="1"/>
  <c r="F593" i="4"/>
  <c r="C587" i="1"/>
  <c r="E175" i="5"/>
  <c r="D1152" i="1" s="1"/>
  <c r="I22" i="3"/>
  <c r="D1153" i="1"/>
  <c r="F311" i="4"/>
  <c r="C306" i="1"/>
  <c r="F89" i="6"/>
  <c r="C1383" i="1"/>
  <c r="G291" i="9"/>
  <c r="E291" i="9" s="1"/>
  <c r="B291" i="9" s="1"/>
  <c r="F190" i="5"/>
  <c r="C1167" i="1"/>
  <c r="F515" i="4"/>
  <c r="C509" i="1"/>
  <c r="F344" i="4"/>
  <c r="C339" i="1"/>
  <c r="E20" i="9"/>
  <c r="D350" i="4"/>
  <c r="D407" i="4" s="1"/>
  <c r="I1476" i="1"/>
  <c r="I1452" i="1"/>
  <c r="I1448" i="1"/>
  <c r="E151" i="4"/>
  <c r="H269" i="1"/>
  <c r="G269" i="1"/>
  <c r="I1460" i="1"/>
  <c r="H436" i="1"/>
  <c r="G436" i="1"/>
  <c r="G1518" i="1"/>
  <c r="H1518" i="1"/>
  <c r="F163" i="4"/>
  <c r="C159" i="1"/>
  <c r="I1456" i="1"/>
  <c r="F529" i="4"/>
  <c r="C523" i="1"/>
  <c r="D528" i="4"/>
  <c r="F118" i="5"/>
  <c r="C1096" i="1"/>
  <c r="C478" i="1"/>
  <c r="F484" i="4"/>
  <c r="F252" i="4"/>
  <c r="C248" i="1"/>
  <c r="D141" i="6"/>
  <c r="G299" i="9" s="1"/>
  <c r="E299" i="9" s="1"/>
  <c r="F5" i="6"/>
  <c r="H24" i="3"/>
  <c r="C1299" i="1"/>
  <c r="F176" i="5"/>
  <c r="D175" i="5"/>
  <c r="H22" i="3"/>
  <c r="C1153" i="1"/>
  <c r="F643" i="4"/>
  <c r="C637" i="1"/>
  <c r="F50" i="4"/>
  <c r="C46" i="1"/>
  <c r="F7" i="4"/>
  <c r="D6" i="4"/>
  <c r="C3" i="1"/>
  <c r="F106" i="4"/>
  <c r="C102" i="1"/>
  <c r="H121" i="1"/>
  <c r="G121" i="1"/>
  <c r="H160" i="1"/>
  <c r="G160" i="1"/>
  <c r="F644" i="4"/>
  <c r="C638" i="1"/>
  <c r="G295" i="9" l="1"/>
  <c r="E295" i="9" s="1"/>
  <c r="B295" i="9" s="1"/>
  <c r="K1432" i="9"/>
  <c r="C1517" i="1"/>
  <c r="G1517" i="1" s="1"/>
  <c r="I34" i="3"/>
  <c r="H1408" i="1"/>
  <c r="G1408" i="1"/>
  <c r="D985" i="1"/>
  <c r="H985" i="1" s="1"/>
  <c r="I20" i="3"/>
  <c r="F7" i="5"/>
  <c r="F407" i="4"/>
  <c r="C402" i="1"/>
  <c r="H637" i="1"/>
  <c r="G637" i="1"/>
  <c r="G248" i="1"/>
  <c r="H248" i="1"/>
  <c r="E19" i="9"/>
  <c r="B20" i="9"/>
  <c r="G415" i="1"/>
  <c r="H415" i="1"/>
  <c r="H120" i="1"/>
  <c r="G120" i="1"/>
  <c r="H1436" i="1"/>
  <c r="G1436" i="1"/>
  <c r="H1235" i="1"/>
  <c r="G1235" i="1"/>
  <c r="H339" i="1"/>
  <c r="G339" i="1"/>
  <c r="H1167" i="1"/>
  <c r="G1167" i="1"/>
  <c r="D635" i="4"/>
  <c r="F420" i="4"/>
  <c r="C414" i="1"/>
  <c r="H358" i="1"/>
  <c r="G358" i="1"/>
  <c r="H293" i="1"/>
  <c r="G293" i="1"/>
  <c r="H561" i="1"/>
  <c r="G561" i="1"/>
  <c r="B297" i="9"/>
  <c r="E296" i="9"/>
  <c r="I10" i="3" s="1"/>
  <c r="D412" i="4"/>
  <c r="F6" i="4"/>
  <c r="H16" i="3"/>
  <c r="C2" i="1"/>
  <c r="H1153" i="1"/>
  <c r="G1153" i="1"/>
  <c r="H1299" i="1"/>
  <c r="G1299" i="1"/>
  <c r="H102" i="1"/>
  <c r="G102" i="1"/>
  <c r="H1096" i="1"/>
  <c r="G1096" i="1"/>
  <c r="H1383" i="1"/>
  <c r="G1383" i="1"/>
  <c r="H259" i="1"/>
  <c r="G259" i="1"/>
  <c r="H619" i="1"/>
  <c r="G619" i="1"/>
  <c r="G192" i="1"/>
  <c r="H192" i="1"/>
  <c r="H453" i="1"/>
  <c r="G453" i="1"/>
  <c r="G466" i="1"/>
  <c r="H466" i="1"/>
  <c r="G46" i="1"/>
  <c r="H46" i="1"/>
  <c r="F175" i="5"/>
  <c r="C1152" i="1"/>
  <c r="H638" i="1"/>
  <c r="G638" i="1"/>
  <c r="H3" i="1"/>
  <c r="G3" i="1"/>
  <c r="F141" i="6"/>
  <c r="C1435" i="1"/>
  <c r="H28" i="3"/>
  <c r="D636" i="4"/>
  <c r="F528" i="4"/>
  <c r="C522" i="1"/>
  <c r="G159" i="1"/>
  <c r="H159" i="1"/>
  <c r="H306" i="1"/>
  <c r="G306" i="1"/>
  <c r="E635" i="4"/>
  <c r="D629" i="1" s="1"/>
  <c r="D414" i="1"/>
  <c r="H1215" i="1"/>
  <c r="G1215" i="1"/>
  <c r="F68" i="5"/>
  <c r="H21" i="3"/>
  <c r="C1046" i="1"/>
  <c r="D6" i="5"/>
  <c r="D289" i="4"/>
  <c r="F151" i="4"/>
  <c r="H17" i="3"/>
  <c r="C147" i="1"/>
  <c r="H1065" i="1"/>
  <c r="G1065" i="1"/>
  <c r="G220" i="1"/>
  <c r="H220" i="1"/>
  <c r="H1222" i="1"/>
  <c r="G1222" i="1"/>
  <c r="E298" i="9"/>
  <c r="B299" i="9"/>
  <c r="H478" i="1"/>
  <c r="G478" i="1"/>
  <c r="G523" i="1"/>
  <c r="H523" i="1"/>
  <c r="E289" i="4"/>
  <c r="I17" i="3"/>
  <c r="D147" i="1"/>
  <c r="D408" i="4"/>
  <c r="F350" i="4"/>
  <c r="C345" i="1"/>
  <c r="G509" i="1"/>
  <c r="H509" i="1"/>
  <c r="H587" i="1"/>
  <c r="G587" i="1"/>
  <c r="G78" i="1"/>
  <c r="H78" i="1"/>
  <c r="E636" i="4"/>
  <c r="D630" i="1" s="1"/>
  <c r="D522" i="1"/>
  <c r="I21" i="3"/>
  <c r="D1046" i="1"/>
  <c r="E6" i="5"/>
  <c r="F237" i="5"/>
  <c r="H23" i="3"/>
  <c r="C1214" i="1"/>
  <c r="E290" i="4"/>
  <c r="D286" i="1" s="1"/>
  <c r="E412" i="4"/>
  <c r="I16" i="3"/>
  <c r="D2" i="1"/>
  <c r="H391" i="1"/>
  <c r="G391" i="1"/>
  <c r="E293" i="9" l="1"/>
  <c r="H1517" i="1"/>
  <c r="H11" i="3"/>
  <c r="N3" i="9" s="1"/>
  <c r="G985" i="1"/>
  <c r="H276" i="9"/>
  <c r="D984" i="1"/>
  <c r="E291" i="4"/>
  <c r="D287" i="1" s="1"/>
  <c r="E413" i="4"/>
  <c r="E414" i="4" s="1"/>
  <c r="D409" i="1" s="1"/>
  <c r="D285" i="1"/>
  <c r="D291" i="4"/>
  <c r="F289" i="4"/>
  <c r="D413" i="4"/>
  <c r="C285" i="1"/>
  <c r="H1152" i="1"/>
  <c r="G1152" i="1"/>
  <c r="D639" i="4"/>
  <c r="F412" i="4"/>
  <c r="C407" i="1"/>
  <c r="F635" i="4"/>
  <c r="C629" i="1"/>
  <c r="E639" i="4"/>
  <c r="D407" i="1"/>
  <c r="H1214" i="1"/>
  <c r="G1214" i="1"/>
  <c r="F408" i="4"/>
  <c r="C403" i="1"/>
  <c r="G147" i="1"/>
  <c r="H147" i="1"/>
  <c r="G282" i="9"/>
  <c r="E282" i="9" s="1"/>
  <c r="B282" i="9" s="1"/>
  <c r="F6" i="5"/>
  <c r="G276" i="9"/>
  <c r="C984" i="1"/>
  <c r="H522" i="1"/>
  <c r="G522" i="1"/>
  <c r="H1435" i="1"/>
  <c r="G1435" i="1"/>
  <c r="H2" i="1"/>
  <c r="G2" i="1"/>
  <c r="D290" i="4"/>
  <c r="H1046" i="1"/>
  <c r="G1046" i="1"/>
  <c r="H9" i="3"/>
  <c r="H414" i="1"/>
  <c r="G414" i="1"/>
  <c r="H402" i="1"/>
  <c r="G402" i="1"/>
  <c r="G345" i="1"/>
  <c r="H345" i="1"/>
  <c r="F636" i="4"/>
  <c r="C630" i="1"/>
  <c r="I11" i="3" l="1"/>
  <c r="E276" i="9"/>
  <c r="B276" i="9" s="1"/>
  <c r="G630" i="1"/>
  <c r="H630" i="1"/>
  <c r="G403" i="1"/>
  <c r="H403" i="1"/>
  <c r="F639" i="4"/>
  <c r="C633" i="1"/>
  <c r="D640" i="4"/>
  <c r="D415" i="4"/>
  <c r="F413" i="4"/>
  <c r="C408" i="1"/>
  <c r="E640" i="4"/>
  <c r="E415" i="4"/>
  <c r="D410" i="1" s="1"/>
  <c r="D408" i="1"/>
  <c r="G407" i="1"/>
  <c r="H407" i="1"/>
  <c r="F290" i="4"/>
  <c r="C286" i="1"/>
  <c r="H8" i="3"/>
  <c r="H984" i="1"/>
  <c r="G984" i="1"/>
  <c r="D633" i="1"/>
  <c r="F291" i="4"/>
  <c r="C287" i="1"/>
  <c r="K3" i="9"/>
  <c r="I9" i="3"/>
  <c r="H629" i="1"/>
  <c r="G629" i="1"/>
  <c r="D414" i="4"/>
  <c r="H285" i="1"/>
  <c r="G285" i="1"/>
  <c r="E275" i="9" l="1"/>
  <c r="I8" i="3" s="1"/>
  <c r="M3" i="9"/>
  <c r="H408" i="1"/>
  <c r="G408" i="1"/>
  <c r="G633" i="1"/>
  <c r="H633" i="1"/>
  <c r="E642" i="4"/>
  <c r="D634" i="1"/>
  <c r="D642" i="4"/>
  <c r="F640" i="4"/>
  <c r="C634" i="1"/>
  <c r="E641" i="4"/>
  <c r="H286" i="1"/>
  <c r="G286" i="1"/>
  <c r="F414" i="4"/>
  <c r="C409" i="1"/>
  <c r="G287" i="1"/>
  <c r="H287" i="1"/>
  <c r="F415" i="4"/>
  <c r="C410" i="1"/>
  <c r="D641" i="4"/>
  <c r="E645" i="4" l="1"/>
  <c r="D635" i="1"/>
  <c r="G634" i="1"/>
  <c r="H634" i="1"/>
  <c r="F641" i="4"/>
  <c r="D645" i="4"/>
  <c r="C635" i="1"/>
  <c r="E646" i="4"/>
  <c r="D636" i="1"/>
  <c r="H410" i="1"/>
  <c r="G410" i="1"/>
  <c r="G409" i="1"/>
  <c r="H409" i="1"/>
  <c r="F642" i="4"/>
  <c r="D646" i="4"/>
  <c r="C636" i="1"/>
  <c r="I19" i="3" l="1"/>
  <c r="D640" i="1"/>
  <c r="F646" i="4"/>
  <c r="H19" i="3"/>
  <c r="C640" i="1"/>
  <c r="F645" i="4"/>
  <c r="C639" i="1"/>
  <c r="H7" i="3" s="1"/>
  <c r="H18" i="3"/>
  <c r="H636" i="1"/>
  <c r="G636" i="1"/>
  <c r="H635" i="1"/>
  <c r="G635" i="1"/>
  <c r="I18" i="3"/>
  <c r="D639" i="1"/>
  <c r="J3" i="9" l="1"/>
  <c r="I7" i="3"/>
  <c r="H640" i="1"/>
  <c r="G640" i="1"/>
  <c r="H639" i="1"/>
  <c r="G639" i="1"/>
  <c r="L272" i="9" l="1"/>
  <c r="M272" i="9"/>
  <c r="H18" i="9"/>
  <c r="G18" i="9"/>
  <c r="M15" i="9"/>
  <c r="I12" i="9"/>
  <c r="K10" i="9"/>
  <c r="J7" i="9"/>
  <c r="M16" i="9"/>
  <c r="L15" i="9"/>
  <c r="K13" i="9"/>
  <c r="J10" i="9"/>
  <c r="I7" i="9"/>
  <c r="K5" i="9"/>
  <c r="I17" i="9"/>
  <c r="G16" i="9"/>
  <c r="J11" i="9"/>
  <c r="I8" i="9"/>
  <c r="K6" i="9"/>
  <c r="H17" i="9"/>
  <c r="I11" i="9"/>
  <c r="K9" i="9"/>
  <c r="J6" i="9"/>
  <c r="K7" i="9"/>
  <c r="H15" i="9"/>
  <c r="J8" i="9"/>
  <c r="I13" i="9"/>
  <c r="J5" i="9"/>
  <c r="L16" i="9"/>
  <c r="F16" i="9" s="1"/>
  <c r="I6" i="9"/>
  <c r="G17" i="9"/>
  <c r="I9" i="9"/>
  <c r="G15" i="9"/>
  <c r="K12" i="9"/>
  <c r="J12" i="9"/>
  <c r="J17" i="9"/>
  <c r="J9" i="9"/>
  <c r="I5" i="9"/>
  <c r="K11" i="9"/>
  <c r="H16" i="9"/>
  <c r="K8" i="9"/>
  <c r="J13" i="9"/>
  <c r="E5" i="9" l="1"/>
  <c r="F15" i="9"/>
  <c r="F14" i="9" s="1"/>
  <c r="E15" i="9"/>
  <c r="F272" i="9"/>
  <c r="B272" i="9" s="1"/>
  <c r="E6" i="9"/>
  <c r="B6" i="9" s="1"/>
  <c r="E11" i="9"/>
  <c r="B11" i="9" s="1"/>
  <c r="E10" i="9"/>
  <c r="B10" i="9" s="1"/>
  <c r="E18" i="9"/>
  <c r="B18" i="9" s="1"/>
  <c r="E9" i="9"/>
  <c r="B9" i="9" s="1"/>
  <c r="E16" i="9"/>
  <c r="B16" i="9" s="1"/>
  <c r="E17" i="9"/>
  <c r="B17" i="9" s="1"/>
  <c r="E13" i="9"/>
  <c r="B13" i="9" s="1"/>
  <c r="B5" i="9"/>
  <c r="E8" i="9"/>
  <c r="B8" i="9" s="1"/>
  <c r="E12" i="9"/>
  <c r="B12" i="9" s="1"/>
  <c r="E7" i="9"/>
  <c r="B7" i="9" s="1"/>
  <c r="B15" i="9" l="1"/>
  <c r="F19" i="9"/>
  <c r="F3" i="9" s="1"/>
  <c r="E14" i="9"/>
  <c r="E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<sst xmlns="http://schemas.openxmlformats.org/spreadsheetml/2006/main" count="4313" uniqueCount="3393">
  <si>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</si>
  <si>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</si>
  <si>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</si>
  <si>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</si>
  <si>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</si>
  <si>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</si>
  <si>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</si>
  <si>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</si>
  <si>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</si>
  <si>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</si>
  <si>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</si>
  <si>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</si>
  <si>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</si>
  <si>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</si>
  <si>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</si>
  <si>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</si>
  <si>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</si>
  <si>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</si>
  <si>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</si>
  <si>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</si>
  <si>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</si>
  <si>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</si>
  <si>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</si>
  <si>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</si>
  <si>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</si>
  <si>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</si>
  <si>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</si>
  <si>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</si>
  <si>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</si>
  <si>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</si>
  <si>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</si>
  <si>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SREDNJA STRUKOVNA ŠKOLA  ŠIBENIK</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</si>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</sst>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6534067.7199999997</v>
      </c>
      <c r="D2" s="6">
        <f>'PR-RAS'!E6</f>
        <v>6735928.1699999999</v>
      </c>
      <c r="E2" s="6">
        <v>0</v>
      </c>
      <c r="F2" s="6">
        <v>0</v>
      </c>
      <c r="G2" s="7">
        <f t="shared" ref="G2:G264" si="0">(B2/1000)*(C2*1+D2*2)</f>
        <v>20005.924059999998</v>
      </c>
      <c r="H2" s="7">
        <f t="shared" ref="H2:H264" si="1">ABS(C2-ROUND(C2,0))+ABS(D2-ROUND(D2,0))</f>
        <v>0.45000000018626451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6035443.46</v>
      </c>
      <c r="D46" s="1">
        <f>'PR-RAS'!E50</f>
        <v>6163755.7599999998</v>
      </c>
      <c r="E46" s="1">
        <v>0</v>
      </c>
      <c r="F46" s="1">
        <v>0</v>
      </c>
      <c r="G46" s="2">
        <f t="shared" si="0"/>
        <v>826332.97409999999</v>
      </c>
      <c r="H46" s="2">
        <f t="shared" si="1"/>
        <v>0.70000000018626451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5861159.3499999996</v>
      </c>
      <c r="D64" s="1">
        <f>'PR-RAS'!E68</f>
        <v>5891381.3899999997</v>
      </c>
      <c r="E64" s="1">
        <v>0</v>
      </c>
      <c r="F64" s="1">
        <v>0</v>
      </c>
      <c r="G64" s="2">
        <f t="shared" si="0"/>
        <v>1111567.0941899999</v>
      </c>
      <c r="H64" s="2">
        <f t="shared" si="1"/>
        <v>0.73999999929219484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5857909.3499999996</v>
      </c>
      <c r="D65" s="1">
        <f>'PR-RAS'!E69</f>
        <v>5888131.3899999997</v>
      </c>
      <c r="E65" s="1">
        <v>0</v>
      </c>
      <c r="F65" s="1">
        <v>0</v>
      </c>
      <c r="G65" s="2">
        <f t="shared" si="0"/>
        <v>1128587.0163199999</v>
      </c>
      <c r="H65" s="2">
        <f t="shared" si="1"/>
        <v>0.73999999929219484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3250</v>
      </c>
      <c r="D66" s="1">
        <f>'PR-RAS'!E70</f>
        <v>3250</v>
      </c>
      <c r="E66" s="1">
        <v>0</v>
      </c>
      <c r="F66" s="1">
        <v>0</v>
      </c>
      <c r="G66" s="2">
        <f t="shared" si="0"/>
        <v>633.75</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174284.11</v>
      </c>
      <c r="D70" s="1">
        <f>'PR-RAS'!E74</f>
        <v>272374.37</v>
      </c>
      <c r="E70" s="1">
        <v>0</v>
      </c>
      <c r="F70" s="1">
        <v>0</v>
      </c>
      <c r="G70" s="2">
        <f t="shared" si="0"/>
        <v>49613.266650000005</v>
      </c>
      <c r="H70" s="2">
        <f t="shared" si="1"/>
        <v>0.47999999998137355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174284.11</v>
      </c>
      <c r="D71" s="1">
        <f>'PR-RAS'!E75</f>
        <v>272374.37</v>
      </c>
      <c r="E71" s="1">
        <v>0</v>
      </c>
      <c r="F71" s="1">
        <v>0</v>
      </c>
      <c r="G71" s="2">
        <f t="shared" si="0"/>
        <v>50332.299500000001</v>
      </c>
      <c r="H71" s="2">
        <f t="shared" si="1"/>
        <v>0.47999999998137355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14354.12</v>
      </c>
      <c r="D102" s="1">
        <f>'PR-RAS'!E106</f>
        <v>25168.5</v>
      </c>
      <c r="E102" s="1">
        <v>0</v>
      </c>
      <c r="F102" s="1">
        <v>0</v>
      </c>
      <c r="G102" s="2">
        <f t="shared" si="0"/>
        <v>6533.8031200000005</v>
      </c>
      <c r="H102" s="2">
        <f t="shared" si="1"/>
        <v>0.62000000000080036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14354.12</v>
      </c>
      <c r="D108" s="1">
        <f>'PR-RAS'!E112</f>
        <v>25168.5</v>
      </c>
      <c r="E108" s="1">
        <v>0</v>
      </c>
      <c r="F108" s="1">
        <v>0</v>
      </c>
      <c r="G108" s="2">
        <f t="shared" si="0"/>
        <v>6921.9498400000002</v>
      </c>
      <c r="H108" s="2">
        <f t="shared" si="1"/>
        <v>0.62000000000080036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14354.12</v>
      </c>
      <c r="D113" s="1">
        <f>'PR-RAS'!E117</f>
        <v>25168.5</v>
      </c>
      <c r="E113" s="1">
        <v>0</v>
      </c>
      <c r="F113" s="1">
        <v>0</v>
      </c>
      <c r="G113" s="2">
        <f t="shared" si="0"/>
        <v>7245.4054400000005</v>
      </c>
      <c r="H113" s="2">
        <f t="shared" si="1"/>
        <v>0.62000000000080036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27284.46</v>
      </c>
      <c r="D120" s="1">
        <f>'PR-RAS'!E124</f>
        <v>76413.63</v>
      </c>
      <c r="E120" s="1">
        <v>0</v>
      </c>
      <c r="F120" s="1">
        <v>0</v>
      </c>
      <c r="G120" s="2">
        <f t="shared" si="0"/>
        <v>21433.294679999999</v>
      </c>
      <c r="H120" s="2">
        <f t="shared" si="1"/>
        <v>0.82999999999447027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23700</v>
      </c>
      <c r="D121" s="1">
        <f>'PR-RAS'!E125</f>
        <v>32342.63</v>
      </c>
      <c r="E121" s="1">
        <v>0</v>
      </c>
      <c r="F121" s="1">
        <v>0</v>
      </c>
      <c r="G121" s="2">
        <f t="shared" si="0"/>
        <v>10606.2312</v>
      </c>
      <c r="H121" s="2">
        <f t="shared" si="1"/>
        <v>0.36999999999898137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100</v>
      </c>
      <c r="D122" s="1">
        <f>'PR-RAS'!E126</f>
        <v>740</v>
      </c>
      <c r="E122" s="1">
        <v>0</v>
      </c>
      <c r="F122" s="1">
        <v>0</v>
      </c>
      <c r="G122" s="2">
        <f t="shared" si="0"/>
        <v>191.18</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23600</v>
      </c>
      <c r="D123" s="1">
        <f>'PR-RAS'!E127</f>
        <v>31602.63</v>
      </c>
      <c r="E123" s="1">
        <v>0</v>
      </c>
      <c r="F123" s="1">
        <v>0</v>
      </c>
      <c r="G123" s="2">
        <f t="shared" si="0"/>
        <v>10590.241720000002</v>
      </c>
      <c r="H123" s="2">
        <f t="shared" si="1"/>
        <v>0.36999999999898137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3584.46</v>
      </c>
      <c r="D124" s="1">
        <f>'PR-RAS'!E128</f>
        <v>44071</v>
      </c>
      <c r="E124" s="1">
        <v>0</v>
      </c>
      <c r="F124" s="1">
        <v>0</v>
      </c>
      <c r="G124" s="2">
        <f t="shared" si="0"/>
        <v>11282.354580000001</v>
      </c>
      <c r="H124" s="2">
        <f t="shared" si="1"/>
        <v>0.46000000000003638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3584.46</v>
      </c>
      <c r="D125" s="1">
        <f>'PR-RAS'!E129</f>
        <v>44071</v>
      </c>
      <c r="E125" s="1">
        <v>0</v>
      </c>
      <c r="F125" s="1">
        <v>0</v>
      </c>
      <c r="G125" s="2">
        <f t="shared" si="0"/>
        <v>11374.081040000001</v>
      </c>
      <c r="H125" s="2">
        <f t="shared" si="1"/>
        <v>0.46000000000003638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456985.68</v>
      </c>
      <c r="D129" s="1">
        <f>'PR-RAS'!E133</f>
        <v>470590.28</v>
      </c>
      <c r="E129" s="1">
        <v>0</v>
      </c>
      <c r="F129" s="1">
        <v>0</v>
      </c>
      <c r="G129" s="2">
        <f t="shared" si="0"/>
        <v>178965.27872</v>
      </c>
      <c r="H129" s="2">
        <f t="shared" si="1"/>
        <v>0.6000000000349246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456985.68</v>
      </c>
      <c r="D130" s="1">
        <f>'PR-RAS'!E134</f>
        <v>470590.28</v>
      </c>
      <c r="E130" s="1">
        <v>0</v>
      </c>
      <c r="F130" s="1">
        <v>0</v>
      </c>
      <c r="G130" s="2">
        <f t="shared" si="0"/>
        <v>180363.44495999999</v>
      </c>
      <c r="H130" s="2">
        <f t="shared" si="1"/>
        <v>0.6000000000349246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401985.68</v>
      </c>
      <c r="D131" s="1">
        <f>'PR-RAS'!E135</f>
        <v>407590.28</v>
      </c>
      <c r="E131" s="1">
        <v>0</v>
      </c>
      <c r="F131" s="1">
        <v>0</v>
      </c>
      <c r="G131" s="2">
        <f t="shared" si="0"/>
        <v>158231.61120000001</v>
      </c>
      <c r="H131" s="2">
        <f t="shared" si="1"/>
        <v>0.6000000000349246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55000</v>
      </c>
      <c r="D132" s="1">
        <f>'PR-RAS'!E136</f>
        <v>63000</v>
      </c>
      <c r="E132" s="1">
        <v>0</v>
      </c>
      <c r="F132" s="1">
        <v>0</v>
      </c>
      <c r="G132" s="2">
        <f t="shared" si="0"/>
        <v>23711</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6286641.0499999998</v>
      </c>
      <c r="D147" s="1">
        <f>'PR-RAS'!E151</f>
        <v>6888155.8399999999</v>
      </c>
      <c r="E147" s="1">
        <v>0</v>
      </c>
      <c r="F147" s="1">
        <v>0</v>
      </c>
      <c r="G147" s="2">
        <f t="shared" si="0"/>
        <v>2929191.09858</v>
      </c>
      <c r="H147" s="2">
        <f t="shared" si="1"/>
        <v>0.2099999999627471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5707572.2699999996</v>
      </c>
      <c r="D148" s="1">
        <f>'PR-RAS'!E152</f>
        <v>5836708.6600000001</v>
      </c>
      <c r="E148" s="1">
        <v>0</v>
      </c>
      <c r="F148" s="1">
        <v>0</v>
      </c>
      <c r="G148" s="2">
        <f t="shared" si="0"/>
        <v>2555005.46973</v>
      </c>
      <c r="H148" s="2">
        <f t="shared" si="1"/>
        <v>0.60999999940395355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4735253.0999999996</v>
      </c>
      <c r="D149" s="1">
        <f>'PR-RAS'!E153</f>
        <v>4852845.17</v>
      </c>
      <c r="E149" s="1">
        <v>0</v>
      </c>
      <c r="F149" s="1">
        <v>0</v>
      </c>
      <c r="G149" s="2">
        <f t="shared" si="0"/>
        <v>2137259.6291199997</v>
      </c>
      <c r="H149" s="2">
        <f t="shared" si="1"/>
        <v>0.26999999955296516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4735253.0999999996</v>
      </c>
      <c r="D150" s="1">
        <f>'PR-RAS'!E154</f>
        <v>4852845.17</v>
      </c>
      <c r="E150" s="1">
        <v>0</v>
      </c>
      <c r="F150" s="1">
        <v>0</v>
      </c>
      <c r="G150" s="2">
        <f t="shared" si="0"/>
        <v>2151700.5725599998</v>
      </c>
      <c r="H150" s="2">
        <f t="shared" si="1"/>
        <v>0.26999999955296516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159050.38</v>
      </c>
      <c r="D154" s="1">
        <f>'PR-RAS'!E158</f>
        <v>178043.17</v>
      </c>
      <c r="E154" s="1">
        <v>0</v>
      </c>
      <c r="F154" s="1">
        <v>0</v>
      </c>
      <c r="G154" s="2">
        <f t="shared" si="0"/>
        <v>78815.918160000001</v>
      </c>
      <c r="H154" s="2">
        <f t="shared" si="1"/>
        <v>0.5500000000174623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813268.79</v>
      </c>
      <c r="D155" s="1">
        <f>'PR-RAS'!E159</f>
        <v>805820.32</v>
      </c>
      <c r="E155" s="1">
        <v>0</v>
      </c>
      <c r="F155" s="1">
        <v>0</v>
      </c>
      <c r="G155" s="2">
        <f t="shared" si="0"/>
        <v>373436.05221999995</v>
      </c>
      <c r="H155" s="2">
        <f t="shared" si="1"/>
        <v>0.52999999991152436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813268.79</v>
      </c>
      <c r="D157" s="1">
        <f>'PR-RAS'!E161</f>
        <v>805820.32</v>
      </c>
      <c r="E157" s="1">
        <v>0</v>
      </c>
      <c r="F157" s="1">
        <v>0</v>
      </c>
      <c r="G157" s="2">
        <f t="shared" si="0"/>
        <v>378285.87107999995</v>
      </c>
      <c r="H157" s="2">
        <f t="shared" si="1"/>
        <v>0.52999999991152436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555644.24</v>
      </c>
      <c r="D159" s="1">
        <f>'PR-RAS'!E163</f>
        <v>1050340.17</v>
      </c>
      <c r="E159" s="1">
        <v>0</v>
      </c>
      <c r="F159" s="1">
        <v>0</v>
      </c>
      <c r="G159" s="2">
        <f t="shared" si="0"/>
        <v>419699.28364000004</v>
      </c>
      <c r="H159" s="2">
        <f t="shared" si="1"/>
        <v>0.40999999991618097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82670.929999999993</v>
      </c>
      <c r="D160" s="1">
        <f>'PR-RAS'!E164</f>
        <v>370070.68</v>
      </c>
      <c r="E160" s="1">
        <v>0</v>
      </c>
      <c r="F160" s="1">
        <v>0</v>
      </c>
      <c r="G160" s="2">
        <f t="shared" si="0"/>
        <v>130827.15411</v>
      </c>
      <c r="H160" s="2">
        <f t="shared" si="1"/>
        <v>0.39000000001396984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9330</v>
      </c>
      <c r="D161" s="1">
        <f>'PR-RAS'!E165</f>
        <v>308296.84999999998</v>
      </c>
      <c r="E161" s="1">
        <v>0</v>
      </c>
      <c r="F161" s="1">
        <v>0</v>
      </c>
      <c r="G161" s="2">
        <f t="shared" si="0"/>
        <v>100147.792</v>
      </c>
      <c r="H161" s="2">
        <f t="shared" si="1"/>
        <v>0.15000000002328306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72340.929999999993</v>
      </c>
      <c r="D162" s="1">
        <f>'PR-RAS'!E166</f>
        <v>60323.83</v>
      </c>
      <c r="E162" s="1">
        <v>0</v>
      </c>
      <c r="F162" s="1">
        <v>0</v>
      </c>
      <c r="G162" s="2">
        <f t="shared" si="0"/>
        <v>31071.162990000001</v>
      </c>
      <c r="H162" s="2">
        <f t="shared" si="1"/>
        <v>0.24000000000523869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1000</v>
      </c>
      <c r="D163" s="1">
        <f>'PR-RAS'!E167</f>
        <v>1450</v>
      </c>
      <c r="E163" s="1">
        <v>0</v>
      </c>
      <c r="F163" s="1">
        <v>0</v>
      </c>
      <c r="G163" s="2">
        <f t="shared" si="0"/>
        <v>631.80000000000007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168952.8</v>
      </c>
      <c r="D165" s="1">
        <f>'PR-RAS'!E169</f>
        <v>163112.19999999998</v>
      </c>
      <c r="E165" s="1">
        <v>0</v>
      </c>
      <c r="F165" s="1">
        <v>0</v>
      </c>
      <c r="G165" s="2">
        <f t="shared" si="0"/>
        <v>81209.060799999992</v>
      </c>
      <c r="H165" s="2">
        <f t="shared" si="1"/>
        <v>0.39999999999417923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57822.38</v>
      </c>
      <c r="D166" s="1">
        <f>'PR-RAS'!E170</f>
        <v>51007.12</v>
      </c>
      <c r="E166" s="1">
        <v>0</v>
      </c>
      <c r="F166" s="1">
        <v>0</v>
      </c>
      <c r="G166" s="2">
        <f t="shared" si="0"/>
        <v>26373.042300000001</v>
      </c>
      <c r="H166" s="2">
        <f t="shared" si="1"/>
        <v>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81760.42</v>
      </c>
      <c r="D167" s="1">
        <f>'PR-RAS'!E171</f>
        <v>82586.84</v>
      </c>
      <c r="E167" s="1">
        <v>0</v>
      </c>
      <c r="F167" s="1">
        <v>0</v>
      </c>
      <c r="G167" s="2">
        <f t="shared" si="0"/>
        <v>40991.060599999997</v>
      </c>
      <c r="H167" s="2">
        <f t="shared" si="1"/>
        <v>0.58000000000174623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5000</v>
      </c>
      <c r="D169" s="1">
        <f>'PR-RAS'!E173</f>
        <v>10800</v>
      </c>
      <c r="E169" s="1">
        <v>0</v>
      </c>
      <c r="F169" s="1">
        <v>0</v>
      </c>
      <c r="G169" s="2">
        <f t="shared" si="0"/>
        <v>4468.8</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24370</v>
      </c>
      <c r="D170" s="1">
        <f>'PR-RAS'!E174</f>
        <v>17829.240000000002</v>
      </c>
      <c r="E170" s="1">
        <v>0</v>
      </c>
      <c r="F170" s="1">
        <v>0</v>
      </c>
      <c r="G170" s="2">
        <f t="shared" si="0"/>
        <v>10144.813120000001</v>
      </c>
      <c r="H170" s="2">
        <f t="shared" si="1"/>
        <v>0.24000000000160071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889</v>
      </c>
      <c r="E172" s="1">
        <v>0</v>
      </c>
      <c r="F172" s="1">
        <v>0</v>
      </c>
      <c r="G172" s="2">
        <f t="shared" si="0"/>
        <v>304.03800000000001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140421.34</v>
      </c>
      <c r="D173" s="1">
        <f>'PR-RAS'!E177</f>
        <v>162486.82</v>
      </c>
      <c r="E173" s="1">
        <v>0</v>
      </c>
      <c r="F173" s="1">
        <v>0</v>
      </c>
      <c r="G173" s="2">
        <f t="shared" si="0"/>
        <v>80047.936559999987</v>
      </c>
      <c r="H173" s="2">
        <f t="shared" si="1"/>
        <v>0.51999999998952262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15500</v>
      </c>
      <c r="D174" s="1">
        <f>'PR-RAS'!E178</f>
        <v>12877.27</v>
      </c>
      <c r="E174" s="1">
        <v>0</v>
      </c>
      <c r="F174" s="1">
        <v>0</v>
      </c>
      <c r="G174" s="2">
        <f t="shared" si="0"/>
        <v>7137.0354199999992</v>
      </c>
      <c r="H174" s="2">
        <f t="shared" si="1"/>
        <v>0.27000000000043656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40400</v>
      </c>
      <c r="D175" s="1">
        <f>'PR-RAS'!E179</f>
        <v>24426</v>
      </c>
      <c r="E175" s="1">
        <v>0</v>
      </c>
      <c r="F175" s="1">
        <v>0</v>
      </c>
      <c r="G175" s="2">
        <f t="shared" si="0"/>
        <v>15529.847999999998</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250</v>
      </c>
      <c r="D176" s="1">
        <f>'PR-RAS'!E180</f>
        <v>0</v>
      </c>
      <c r="E176" s="1">
        <v>0</v>
      </c>
      <c r="F176" s="1">
        <v>0</v>
      </c>
      <c r="G176" s="2">
        <f t="shared" si="0"/>
        <v>43.75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25174.17</v>
      </c>
      <c r="D177" s="1">
        <f>'PR-RAS'!E181</f>
        <v>58395.53</v>
      </c>
      <c r="E177" s="1">
        <v>0</v>
      </c>
      <c r="F177" s="1">
        <v>0</v>
      </c>
      <c r="G177" s="2">
        <f t="shared" si="0"/>
        <v>24985.880479999996</v>
      </c>
      <c r="H177" s="2">
        <f t="shared" si="1"/>
        <v>0.63999999999941792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10959.21</v>
      </c>
      <c r="E178" s="1">
        <v>0</v>
      </c>
      <c r="F178" s="1">
        <v>0</v>
      </c>
      <c r="G178" s="2">
        <f t="shared" si="0"/>
        <v>3879.5603399999995</v>
      </c>
      <c r="H178" s="2">
        <f t="shared" si="1"/>
        <v>0.20999999999912689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7130</v>
      </c>
      <c r="D179" s="1">
        <f>'PR-RAS'!E183</f>
        <v>21716</v>
      </c>
      <c r="E179" s="1">
        <v>0</v>
      </c>
      <c r="F179" s="1">
        <v>0</v>
      </c>
      <c r="G179" s="2">
        <f t="shared" si="0"/>
        <v>9000.0360000000001</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7894.15</v>
      </c>
      <c r="D180" s="1">
        <f>'PR-RAS'!E184</f>
        <v>15272.27</v>
      </c>
      <c r="E180" s="1">
        <v>0</v>
      </c>
      <c r="F180" s="1">
        <v>0</v>
      </c>
      <c r="G180" s="2">
        <f t="shared" si="0"/>
        <v>6880.5255100000004</v>
      </c>
      <c r="H180" s="2">
        <f t="shared" si="1"/>
        <v>0.42000000000007276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22580.33</v>
      </c>
      <c r="D181" s="1">
        <f>'PR-RAS'!E185</f>
        <v>14943.35</v>
      </c>
      <c r="E181" s="1">
        <v>0</v>
      </c>
      <c r="F181" s="1">
        <v>0</v>
      </c>
      <c r="G181" s="2">
        <f t="shared" si="0"/>
        <v>9444.0653999999995</v>
      </c>
      <c r="H181" s="2">
        <f t="shared" si="1"/>
        <v>0.68000000000211003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21492.69</v>
      </c>
      <c r="D182" s="1">
        <f>'PR-RAS'!E186</f>
        <v>3897.19</v>
      </c>
      <c r="E182" s="1">
        <v>0</v>
      </c>
      <c r="F182" s="1">
        <v>0</v>
      </c>
      <c r="G182" s="2">
        <f t="shared" si="0"/>
        <v>5300.9596700000002</v>
      </c>
      <c r="H182" s="2">
        <f t="shared" si="1"/>
        <v>0.50000000000136424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236047.1</v>
      </c>
      <c r="E183" s="1">
        <v>0</v>
      </c>
      <c r="F183" s="1">
        <v>0</v>
      </c>
      <c r="G183" s="2">
        <f t="shared" si="0"/>
        <v>85921.144400000005</v>
      </c>
      <c r="H183" s="2">
        <f t="shared" si="1"/>
        <v>0.10000000000582077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163599.16999999998</v>
      </c>
      <c r="D184" s="1">
        <f>'PR-RAS'!E188</f>
        <v>118623.37</v>
      </c>
      <c r="E184" s="1">
        <v>0</v>
      </c>
      <c r="F184" s="1">
        <v>0</v>
      </c>
      <c r="G184" s="2">
        <f t="shared" si="0"/>
        <v>73354.801529999997</v>
      </c>
      <c r="H184" s="2">
        <f t="shared" si="1"/>
        <v>0.53999999997904524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7350</v>
      </c>
      <c r="D186" s="1">
        <f>'PR-RAS'!E190</f>
        <v>9800</v>
      </c>
      <c r="E186" s="1">
        <v>0</v>
      </c>
      <c r="F186" s="1">
        <v>0</v>
      </c>
      <c r="G186" s="2">
        <f t="shared" si="0"/>
        <v>4985.75</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4124.49</v>
      </c>
      <c r="D187" s="1">
        <f>'PR-RAS'!E191</f>
        <v>400</v>
      </c>
      <c r="E187" s="1">
        <v>0</v>
      </c>
      <c r="F187" s="1">
        <v>0</v>
      </c>
      <c r="G187" s="2">
        <f t="shared" si="0"/>
        <v>915.95513999999991</v>
      </c>
      <c r="H187" s="2">
        <f t="shared" si="1"/>
        <v>0.48999999999978172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700</v>
      </c>
      <c r="D188" s="1">
        <f>'PR-RAS'!E192</f>
        <v>500</v>
      </c>
      <c r="E188" s="1">
        <v>0</v>
      </c>
      <c r="F188" s="1">
        <v>0</v>
      </c>
      <c r="G188" s="2">
        <f t="shared" si="0"/>
        <v>317.89999999999998</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10162.5</v>
      </c>
      <c r="D189" s="1">
        <f>'PR-RAS'!E193</f>
        <v>21475</v>
      </c>
      <c r="E189" s="1">
        <v>0</v>
      </c>
      <c r="F189" s="1">
        <v>0</v>
      </c>
      <c r="G189" s="2">
        <f t="shared" si="0"/>
        <v>9985.15</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103411.38</v>
      </c>
      <c r="D190" s="1">
        <f>'PR-RAS'!E194</f>
        <v>3137</v>
      </c>
      <c r="E190" s="1">
        <v>0</v>
      </c>
      <c r="F190" s="1">
        <v>0</v>
      </c>
      <c r="G190" s="2">
        <f t="shared" si="0"/>
        <v>20730.536820000001</v>
      </c>
      <c r="H190" s="2">
        <f t="shared" si="1"/>
        <v>0.38000000000465661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37850.800000000003</v>
      </c>
      <c r="D191" s="1">
        <f>'PR-RAS'!E195</f>
        <v>83311.37</v>
      </c>
      <c r="E191" s="1">
        <v>0</v>
      </c>
      <c r="F191" s="1">
        <v>0</v>
      </c>
      <c r="G191" s="2">
        <f t="shared" si="0"/>
        <v>38849.972599999994</v>
      </c>
      <c r="H191" s="2">
        <f t="shared" si="1"/>
        <v>0.569999999992433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21015.38</v>
      </c>
      <c r="D192" s="1">
        <f>'PR-RAS'!E196</f>
        <v>185.6</v>
      </c>
      <c r="E192" s="1">
        <v>0</v>
      </c>
      <c r="F192" s="1">
        <v>0</v>
      </c>
      <c r="G192" s="2">
        <f t="shared" si="0"/>
        <v>4084.8367800000005</v>
      </c>
      <c r="H192" s="2">
        <f t="shared" si="1"/>
        <v>0.78000000000102432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21015.38</v>
      </c>
      <c r="D206" s="1">
        <f>'PR-RAS'!E210</f>
        <v>185.6</v>
      </c>
      <c r="E206" s="1">
        <v>0</v>
      </c>
      <c r="F206" s="1">
        <v>0</v>
      </c>
      <c r="G206" s="2">
        <f t="shared" si="0"/>
        <v>4384.2489000000005</v>
      </c>
      <c r="H206" s="2">
        <f t="shared" si="1"/>
        <v>0.78000000000102432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1300</v>
      </c>
      <c r="D207" s="1">
        <f>'PR-RAS'!E211</f>
        <v>185.6</v>
      </c>
      <c r="E207" s="1">
        <v>0</v>
      </c>
      <c r="F207" s="1">
        <v>0</v>
      </c>
      <c r="G207" s="2">
        <f t="shared" si="0"/>
        <v>344.2672</v>
      </c>
      <c r="H207" s="2">
        <f t="shared" si="1"/>
        <v>0.40000000000000568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19715.38</v>
      </c>
      <c r="D209" s="1">
        <f>'PR-RAS'!E213</f>
        <v>0</v>
      </c>
      <c r="E209" s="1">
        <v>0</v>
      </c>
      <c r="F209" s="1">
        <v>0</v>
      </c>
      <c r="G209" s="2">
        <f t="shared" si="0"/>
        <v>4100.7990399999999</v>
      </c>
      <c r="H209" s="2">
        <f t="shared" si="1"/>
        <v>0.38000000000101863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2409.16</v>
      </c>
      <c r="D248" s="1">
        <f>'PR-RAS'!E252</f>
        <v>921.41</v>
      </c>
      <c r="E248" s="1">
        <v>0</v>
      </c>
      <c r="F248" s="1">
        <v>0</v>
      </c>
      <c r="G248" s="2">
        <f t="shared" si="0"/>
        <v>1050.2390599999999</v>
      </c>
      <c r="H248" s="2">
        <f t="shared" si="1"/>
        <v>0.56999999999982265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2409.16</v>
      </c>
      <c r="D255" s="1">
        <f>'PR-RAS'!E259</f>
        <v>921.41</v>
      </c>
      <c r="E255" s="1">
        <v>0</v>
      </c>
      <c r="F255" s="1">
        <v>0</v>
      </c>
      <c r="G255" s="2">
        <f t="shared" si="0"/>
        <v>1080.0029199999999</v>
      </c>
      <c r="H255" s="2">
        <f t="shared" si="1"/>
        <v>0.56999999999982265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2409.16</v>
      </c>
      <c r="D257" s="1">
        <f>'PR-RAS'!E261</f>
        <v>921.41</v>
      </c>
      <c r="E257" s="1">
        <v>0</v>
      </c>
      <c r="F257" s="1">
        <v>0</v>
      </c>
      <c r="G257" s="2">
        <f t="shared" si="0"/>
        <v>1088.5068799999999</v>
      </c>
      <c r="H257" s="2">
        <f t="shared" si="1"/>
        <v>0.56999999999982265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6286641.0499999998</v>
      </c>
      <c r="D285" s="1">
        <f>'PR-RAS'!E289</f>
        <v>6888155.8399999999</v>
      </c>
      <c r="E285" s="1">
        <v>0</v>
      </c>
      <c r="F285" s="1">
        <v>0</v>
      </c>
      <c r="G285" s="2">
        <f t="shared" si="8"/>
        <v>5697878.5753199998</v>
      </c>
      <c r="H285" s="2">
        <f t="shared" si="9"/>
        <v>0.2099999999627471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247426.66999999993</v>
      </c>
      <c r="D286" s="1">
        <f>'PR-RAS'!E290</f>
        <v>0</v>
      </c>
      <c r="E286" s="1">
        <v>0</v>
      </c>
      <c r="F286" s="1">
        <v>0</v>
      </c>
      <c r="G286" s="2">
        <f t="shared" si="8"/>
        <v>70516.600949999978</v>
      </c>
      <c r="H286" s="2">
        <f t="shared" si="9"/>
        <v>0.33000000007450581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152227.66999999993</v>
      </c>
      <c r="E287" s="1">
        <v>0</v>
      </c>
      <c r="F287" s="1">
        <v>0</v>
      </c>
      <c r="G287" s="2">
        <f t="shared" si="8"/>
        <v>87074.227239999949</v>
      </c>
      <c r="H287" s="2">
        <f t="shared" si="9"/>
        <v>0.33000000007450581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126521.41</v>
      </c>
      <c r="D288" s="1">
        <f>'PR-RAS'!E292</f>
        <v>253883.64</v>
      </c>
      <c r="E288" s="1">
        <v>0</v>
      </c>
      <c r="F288" s="1">
        <v>0</v>
      </c>
      <c r="G288" s="2">
        <f t="shared" si="8"/>
        <v>182040.85403000002</v>
      </c>
      <c r="H288" s="2">
        <f t="shared" si="9"/>
        <v>0.76999999998952262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120064.44</v>
      </c>
      <c r="D345" s="1">
        <f>'PR-RAS'!E350</f>
        <v>66190.070000000007</v>
      </c>
      <c r="E345" s="1">
        <v>0</v>
      </c>
      <c r="F345" s="1">
        <v>0</v>
      </c>
      <c r="G345" s="2">
        <f t="shared" si="8"/>
        <v>86840.935519999999</v>
      </c>
      <c r="H345" s="2">
        <f t="shared" si="9"/>
        <v>0.51000000000931323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120064.44</v>
      </c>
      <c r="D358" s="1">
        <f>'PR-RAS'!E363</f>
        <v>66190.070000000007</v>
      </c>
      <c r="E358" s="1">
        <v>0</v>
      </c>
      <c r="F358" s="1">
        <v>0</v>
      </c>
      <c r="G358" s="2">
        <f t="shared" si="8"/>
        <v>90122.715060000002</v>
      </c>
      <c r="H358" s="2">
        <f t="shared" si="9"/>
        <v>0.51000000000931323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116813.14</v>
      </c>
      <c r="D364" s="1">
        <f>'PR-RAS'!E369</f>
        <v>63000</v>
      </c>
      <c r="E364" s="1">
        <v>0</v>
      </c>
      <c r="F364" s="1">
        <v>0</v>
      </c>
      <c r="G364" s="2">
        <f t="shared" si="8"/>
        <v>88141.169819999996</v>
      </c>
      <c r="H364" s="2">
        <f t="shared" si="9"/>
        <v>0.13999999999941792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116813.14</v>
      </c>
      <c r="D371" s="1">
        <f>'PR-RAS'!E376</f>
        <v>63000</v>
      </c>
      <c r="E371" s="1">
        <v>0</v>
      </c>
      <c r="F371" s="1">
        <v>0</v>
      </c>
      <c r="G371" s="2">
        <f t="shared" si="8"/>
        <v>89840.861799999999</v>
      </c>
      <c r="H371" s="2">
        <f t="shared" si="9"/>
        <v>0.13999999999941792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3251.3</v>
      </c>
      <c r="D378" s="1">
        <f>'PR-RAS'!E383</f>
        <v>3190.07</v>
      </c>
      <c r="E378" s="1">
        <v>0</v>
      </c>
      <c r="F378" s="1">
        <v>0</v>
      </c>
      <c r="G378" s="2">
        <f t="shared" si="8"/>
        <v>3631.0528800000002</v>
      </c>
      <c r="H378" s="2">
        <f t="shared" si="9"/>
        <v>0.37000000000034561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3251.3</v>
      </c>
      <c r="D379" s="1">
        <f>'PR-RAS'!E384</f>
        <v>3190.07</v>
      </c>
      <c r="E379" s="1">
        <v>0</v>
      </c>
      <c r="F379" s="1">
        <v>0</v>
      </c>
      <c r="G379" s="2">
        <f t="shared" si="8"/>
        <v>3640.6843200000003</v>
      </c>
      <c r="H379" s="2">
        <f t="shared" si="9"/>
        <v>0.37000000000034561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120064.44</v>
      </c>
      <c r="D403" s="1">
        <f>'PR-RAS'!E408</f>
        <v>66190.070000000007</v>
      </c>
      <c r="E403" s="1">
        <v>0</v>
      </c>
      <c r="F403" s="1">
        <v>0</v>
      </c>
      <c r="G403" s="2">
        <f t="shared" si="8"/>
        <v>101482.72116000002</v>
      </c>
      <c r="H403" s="2">
        <f t="shared" si="9"/>
        <v>0.51000000000931323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6534067.7199999997</v>
      </c>
      <c r="D407" s="1">
        <f>'PR-RAS'!E412</f>
        <v>6735928.1699999999</v>
      </c>
      <c r="E407" s="1">
        <v>0</v>
      </c>
      <c r="F407" s="1">
        <v>0</v>
      </c>
      <c r="G407" s="2">
        <f t="shared" si="8"/>
        <v>8122405.1683599995</v>
      </c>
      <c r="H407" s="2">
        <f t="shared" si="9"/>
        <v>0.45000000018626451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6406705.4900000002</v>
      </c>
      <c r="D408" s="1">
        <f>'PR-RAS'!E413</f>
        <v>6954345.9100000001</v>
      </c>
      <c r="E408" s="1">
        <v>0</v>
      </c>
      <c r="F408" s="1">
        <v>0</v>
      </c>
      <c r="G408" s="2">
        <f t="shared" si="8"/>
        <v>8268366.70517</v>
      </c>
      <c r="H408" s="2">
        <f t="shared" si="9"/>
        <v>0.58000000007450581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127362.22999999952</v>
      </c>
      <c r="D409" s="1">
        <f>'PR-RAS'!E414</f>
        <v>0</v>
      </c>
      <c r="E409" s="1">
        <v>0</v>
      </c>
      <c r="F409" s="1">
        <v>0</v>
      </c>
      <c r="G409" s="2">
        <f t="shared" si="8"/>
        <v>51963.789839999801</v>
      </c>
      <c r="H409" s="2">
        <f t="shared" si="9"/>
        <v>0.22999999951571226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218417.74000000022</v>
      </c>
      <c r="E410" s="1">
        <v>0</v>
      </c>
      <c r="F410" s="1">
        <v>0</v>
      </c>
      <c r="G410" s="2">
        <f t="shared" si="8"/>
        <v>178665.71132000018</v>
      </c>
      <c r="H410" s="2">
        <f t="shared" si="9"/>
        <v>0.25999999977648258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126521.41</v>
      </c>
      <c r="D411" s="1">
        <f>'PR-RAS'!E416</f>
        <v>253883.64</v>
      </c>
      <c r="E411" s="1">
        <v>0</v>
      </c>
      <c r="F411" s="1">
        <v>0</v>
      </c>
      <c r="G411" s="2">
        <f t="shared" si="8"/>
        <v>260058.36290000001</v>
      </c>
      <c r="H411" s="2">
        <f t="shared" si="9"/>
        <v>0.76999999998952262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6534067.7199999997</v>
      </c>
      <c r="D633" s="1">
        <f>'PR-RAS'!E639</f>
        <v>6735928.1699999999</v>
      </c>
      <c r="E633" s="1">
        <v>0</v>
      </c>
      <c r="F633" s="1">
        <v>0</v>
      </c>
      <c r="G633" s="2">
        <f t="shared" si="10"/>
        <v>12643744.005919999</v>
      </c>
      <c r="H633" s="2">
        <f t="shared" si="11"/>
        <v>0.45000000018626451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6406705.4900000002</v>
      </c>
      <c r="D634" s="1">
        <f>'PR-RAS'!E640</f>
        <v>6954345.9100000001</v>
      </c>
      <c r="E634" s="1">
        <v>0</v>
      </c>
      <c r="F634" s="1">
        <v>0</v>
      </c>
      <c r="G634" s="2">
        <f t="shared" si="10"/>
        <v>12859646.497230001</v>
      </c>
      <c r="H634" s="2">
        <f t="shared" si="11"/>
        <v>0.58000000007450581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127362.22999999952</v>
      </c>
      <c r="D635" s="1">
        <f>'PR-RAS'!E641</f>
        <v>0</v>
      </c>
      <c r="E635" s="1">
        <v>0</v>
      </c>
      <c r="F635" s="1">
        <v>0</v>
      </c>
      <c r="G635" s="2">
        <f t="shared" si="10"/>
        <v>80747.653819999701</v>
      </c>
      <c r="H635" s="2">
        <f t="shared" si="11"/>
        <v>0.22999999951571226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218417.74000000022</v>
      </c>
      <c r="E636" s="1">
        <v>0</v>
      </c>
      <c r="F636" s="1">
        <v>0</v>
      </c>
      <c r="G636" s="2">
        <f t="shared" si="10"/>
        <v>277390.52980000031</v>
      </c>
      <c r="H636" s="2">
        <f t="shared" si="11"/>
        <v>0.25999999977648258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126521.41</v>
      </c>
      <c r="D637" s="1">
        <f>'PR-RAS'!E643</f>
        <v>253883.64</v>
      </c>
      <c r="E637" s="1">
        <v>0</v>
      </c>
      <c r="F637" s="1">
        <v>0</v>
      </c>
      <c r="G637" s="2">
        <f t="shared" si="10"/>
        <v>403407.60684000002</v>
      </c>
      <c r="H637" s="2">
        <f t="shared" si="11"/>
        <v>0.76999999998952262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253883.63999999952</v>
      </c>
      <c r="D639" s="1">
        <f>'PR-RAS'!E645</f>
        <v>35465.89999999979</v>
      </c>
      <c r="E639" s="1">
        <v>0</v>
      </c>
      <c r="F639" s="1">
        <v>0</v>
      </c>
      <c r="G639" s="2">
        <f t="shared" si="10"/>
        <v>207232.25071999946</v>
      </c>
      <c r="H639" s="2">
        <f t="shared" si="11"/>
        <v>0.46000000069034286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18569.080000000002</v>
      </c>
      <c r="D642" s="1">
        <f>'PR-RAS'!E649</f>
        <v>0</v>
      </c>
      <c r="E642" s="1">
        <v>0</v>
      </c>
      <c r="F642" s="1">
        <v>0</v>
      </c>
      <c r="G642" s="2">
        <f t="shared" si="10"/>
        <v>11902.780280000001</v>
      </c>
      <c r="H642" s="2">
        <f t="shared" si="11"/>
        <v>8.000000000174623E-2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396259.66</v>
      </c>
      <c r="D643" s="1">
        <f>'PR-RAS'!E650</f>
        <v>432622.26</v>
      </c>
      <c r="E643" s="1">
        <v>0</v>
      </c>
      <c r="F643" s="1">
        <v>0</v>
      </c>
      <c r="G643" s="2">
        <f t="shared" si="10"/>
        <v>809885.68356000003</v>
      </c>
      <c r="H643" s="2">
        <f t="shared" si="11"/>
        <v>0.6000000000349246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414828.74</v>
      </c>
      <c r="D644" s="1">
        <f>'PR-RAS'!E651</f>
        <v>432622.26</v>
      </c>
      <c r="E644" s="1">
        <v>0</v>
      </c>
      <c r="F644" s="1">
        <v>0</v>
      </c>
      <c r="G644" s="2">
        <f t="shared" si="10"/>
        <v>823087.10618</v>
      </c>
      <c r="H644" s="2">
        <f t="shared" si="11"/>
        <v>0.52000000001862645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52</v>
      </c>
      <c r="D647" s="1">
        <f>'PR-RAS'!E654</f>
        <v>51</v>
      </c>
      <c r="E647" s="1">
        <v>0</v>
      </c>
      <c r="F647" s="1">
        <v>0</v>
      </c>
      <c r="G647" s="2">
        <f t="shared" si="10"/>
        <v>99.484000000000009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38</v>
      </c>
      <c r="D649" s="1">
        <f>'PR-RAS'!E656</f>
        <v>38</v>
      </c>
      <c r="E649" s="1">
        <v>0</v>
      </c>
      <c r="F649" s="1">
        <v>0</v>
      </c>
      <c r="G649" s="2">
        <f t="shared" si="10"/>
        <v>73.872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5857909.3499999996</v>
      </c>
      <c r="D668" s="1">
        <f>'PR-RAS'!E675</f>
        <v>5888131.3899999997</v>
      </c>
      <c r="E668" s="1">
        <v>0</v>
      </c>
      <c r="F668" s="1">
        <v>0</v>
      </c>
      <c r="G668" s="2">
        <f t="shared" si="10"/>
        <v>11761992.81071</v>
      </c>
      <c r="H668" s="2">
        <f t="shared" si="11"/>
        <v>0.73999999929219484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3250</v>
      </c>
      <c r="D670" s="1">
        <f>'PR-RAS'!E677</f>
        <v>3250</v>
      </c>
      <c r="E670" s="1">
        <v>0</v>
      </c>
      <c r="F670" s="1">
        <v>0</v>
      </c>
      <c r="G670" s="2">
        <f t="shared" si="10"/>
        <v>6522.75</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174284.11</v>
      </c>
      <c r="D687" s="1">
        <f>'PR-RAS'!E694</f>
        <v>272374.37</v>
      </c>
      <c r="E687" s="1">
        <v>0</v>
      </c>
      <c r="F687" s="1">
        <v>0</v>
      </c>
      <c r="G687" s="2">
        <f t="shared" si="10"/>
        <v>493256.53510000004</v>
      </c>
      <c r="H687" s="2">
        <f t="shared" si="11"/>
        <v>0.47999999998137355</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14354.12</v>
      </c>
      <c r="D703" s="1">
        <f>'PR-RAS'!E710</f>
        <v>25168.5</v>
      </c>
      <c r="E703" s="1">
        <v>0</v>
      </c>
      <c r="F703" s="1">
        <v>0</v>
      </c>
      <c r="G703" s="2">
        <f t="shared" si="10"/>
        <v>45413.166239999999</v>
      </c>
      <c r="H703" s="2">
        <f t="shared" si="11"/>
        <v>0.62000000000080036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15614.37</v>
      </c>
      <c r="D709" s="1">
        <f>'PR-RAS'!E716</f>
        <v>17945.189999999999</v>
      </c>
      <c r="E709" s="1">
        <v>0</v>
      </c>
      <c r="F709" s="1">
        <v>0</v>
      </c>
      <c r="G709" s="2">
        <f t="shared" si="10"/>
        <v>36465.362999999998</v>
      </c>
      <c r="H709" s="2">
        <f t="shared" si="11"/>
        <v>0.55999999999949068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3608.64</v>
      </c>
      <c r="D710" s="1">
        <f>'PR-RAS'!E717</f>
        <v>0</v>
      </c>
      <c r="E710" s="1">
        <v>0</v>
      </c>
      <c r="F710" s="1">
        <v>0</v>
      </c>
      <c r="G710" s="2">
        <f t="shared" si="10"/>
        <v>2558.52576</v>
      </c>
      <c r="H710" s="2">
        <f t="shared" si="11"/>
        <v>0.36000000000012733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72340.929999999993</v>
      </c>
      <c r="D711" s="1">
        <f>'PR-RAS'!E718</f>
        <v>60323.83</v>
      </c>
      <c r="E711" s="1">
        <v>0</v>
      </c>
      <c r="F711" s="1">
        <v>0</v>
      </c>
      <c r="G711" s="2">
        <f t="shared" si="10"/>
        <v>137021.8989</v>
      </c>
      <c r="H711" s="2">
        <f t="shared" si="11"/>
        <v>0.24000000000523869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7130</v>
      </c>
      <c r="D713" s="1">
        <f>'PR-RAS'!E720</f>
        <v>13000</v>
      </c>
      <c r="E713" s="1">
        <v>0</v>
      </c>
      <c r="F713" s="1">
        <v>0</v>
      </c>
      <c r="G713" s="2">
        <f t="shared" si="10"/>
        <v>23588.559999999998</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7067.15</v>
      </c>
      <c r="D715" s="1">
        <f>'PR-RAS'!E722</f>
        <v>12513.88</v>
      </c>
      <c r="E715" s="1">
        <v>0</v>
      </c>
      <c r="F715" s="1">
        <v>0</v>
      </c>
      <c r="G715" s="2">
        <f t="shared" si="10"/>
        <v>22915.765739999995</v>
      </c>
      <c r="H715" s="2">
        <f t="shared" si="11"/>
        <v>0.27000000000043656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7350</v>
      </c>
      <c r="D719" s="1">
        <f>'PR-RAS'!E726</f>
        <v>0</v>
      </c>
      <c r="E719" s="1">
        <v>0</v>
      </c>
      <c r="F719" s="1">
        <v>0</v>
      </c>
      <c r="G719" s="2">
        <f t="shared" si="10"/>
        <v>5277.3</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2409.16</v>
      </c>
      <c r="D821" s="1">
        <f>'PR-RAS'!E828</f>
        <v>921.41</v>
      </c>
      <c r="E821" s="1">
        <v>0</v>
      </c>
      <c r="F821" s="1">
        <v>0</v>
      </c>
      <c r="G821" s="2">
        <f t="shared" si="18"/>
        <v>3486.6235999999994</v>
      </c>
      <c r="H821" s="2">
        <f t="shared" si="19"/>
        <v>0.56999999999982265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1233355.9900000002</v>
      </c>
      <c r="D984" s="6">
        <f>BILANCA!E6</f>
        <v>1062736.81</v>
      </c>
      <c r="E984" s="6">
        <v>0</v>
      </c>
      <c r="F984" s="6">
        <v>0</v>
      </c>
      <c r="G984" s="7">
        <f t="shared" ref="G984:G1241" si="22">B984/1000*C984+B984/500*D984</f>
        <v>3358.8296100000007</v>
      </c>
      <c r="H984" s="7">
        <f t="shared" si="19"/>
        <v>0.19999999972060323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478505.71000000031</v>
      </c>
      <c r="D985" s="1">
        <f>BILANCA!E7</f>
        <v>451558.19</v>
      </c>
      <c r="E985" s="1">
        <v>0</v>
      </c>
      <c r="F985" s="1">
        <v>0</v>
      </c>
      <c r="G985" s="2">
        <f t="shared" si="22"/>
        <v>2763.2441800000006</v>
      </c>
      <c r="H985" s="2">
        <f t="shared" si="19"/>
        <v>0.47999999969033524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478505.71000000031</v>
      </c>
      <c r="D990" s="1">
        <f>BILANCA!E12</f>
        <v>451558.19</v>
      </c>
      <c r="E990" s="1">
        <v>0</v>
      </c>
      <c r="F990" s="1">
        <v>0</v>
      </c>
      <c r="G990" s="2">
        <f t="shared" si="22"/>
        <v>9671.3546300000016</v>
      </c>
      <c r="H990" s="2">
        <f t="shared" si="19"/>
        <v>0.47999999969033524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376245.8200000003</v>
      </c>
      <c r="D997" s="1">
        <f>BILANCA!E19</f>
        <v>346108.23</v>
      </c>
      <c r="E997" s="1">
        <v>0</v>
      </c>
      <c r="F997" s="1">
        <v>0</v>
      </c>
      <c r="G997" s="2">
        <f t="shared" si="22"/>
        <v>14958.471920000004</v>
      </c>
      <c r="H997" s="2">
        <f t="shared" si="19"/>
        <v>0.40999999968335032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2476517.9700000002</v>
      </c>
      <c r="D1004" s="1">
        <f>BILANCA!E26</f>
        <v>2464696.27</v>
      </c>
      <c r="E1004" s="1">
        <v>0</v>
      </c>
      <c r="F1004" s="1">
        <v>0</v>
      </c>
      <c r="G1004" s="2">
        <f t="shared" si="22"/>
        <v>155524.12071000002</v>
      </c>
      <c r="H1004" s="2">
        <f t="shared" si="19"/>
        <v>0.29999999981373549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2100272.15</v>
      </c>
      <c r="D1006" s="1">
        <f>BILANCA!E28</f>
        <v>2118588.04</v>
      </c>
      <c r="E1006" s="1">
        <v>0</v>
      </c>
      <c r="F1006" s="1">
        <v>0</v>
      </c>
      <c r="G1006" s="2">
        <f t="shared" si="22"/>
        <v>145761.30929</v>
      </c>
      <c r="H1006" s="2">
        <f t="shared" si="19"/>
        <v>0.18999999994412065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102259.89</v>
      </c>
      <c r="D1013" s="1">
        <f>BILANCA!E35</f>
        <v>105449.96</v>
      </c>
      <c r="E1013" s="1">
        <v>0</v>
      </c>
      <c r="F1013" s="1">
        <v>0</v>
      </c>
      <c r="G1013" s="2">
        <f t="shared" si="22"/>
        <v>9394.7943000000014</v>
      </c>
      <c r="H1013" s="2">
        <f t="shared" si="19"/>
        <v>0.14999999999417923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102259.89</v>
      </c>
      <c r="D1014" s="1">
        <f>BILANCA!E36</f>
        <v>105449.96</v>
      </c>
      <c r="E1014" s="1">
        <v>0</v>
      </c>
      <c r="F1014" s="1">
        <v>0</v>
      </c>
      <c r="G1014" s="2">
        <f t="shared" si="22"/>
        <v>9707.9541100000006</v>
      </c>
      <c r="H1014" s="2">
        <f t="shared" si="19"/>
        <v>0.14999999999417923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356730.14</v>
      </c>
      <c r="D1032" s="1">
        <f>BILANCA!E54</f>
        <v>307813.78000000003</v>
      </c>
      <c r="E1032" s="1">
        <v>0</v>
      </c>
      <c r="F1032" s="1">
        <v>0</v>
      </c>
      <c r="G1032" s="2">
        <f t="shared" si="22"/>
        <v>47645.527300000002</v>
      </c>
      <c r="H1032" s="2">
        <f t="shared" si="19"/>
        <v>0.35999999998603016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356730.14</v>
      </c>
      <c r="D1033" s="1">
        <f>BILANCA!E55</f>
        <v>307813.78000000003</v>
      </c>
      <c r="E1033" s="1">
        <v>0</v>
      </c>
      <c r="F1033" s="1">
        <v>0</v>
      </c>
      <c r="G1033" s="2">
        <f t="shared" si="22"/>
        <v>48617.885000000009</v>
      </c>
      <c r="H1033" s="2">
        <f t="shared" si="19"/>
        <v>0.35999999998603016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754850.28</v>
      </c>
      <c r="D1046" s="1">
        <f>BILANCA!E68</f>
        <v>611178.62</v>
      </c>
      <c r="E1046" s="1">
        <v>0</v>
      </c>
      <c r="F1046" s="1">
        <v>0</v>
      </c>
      <c r="G1046" s="2">
        <f t="shared" si="22"/>
        <v>124564.07376</v>
      </c>
      <c r="H1046" s="2">
        <f t="shared" si="19"/>
        <v>0.66000000003259629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34973.93</v>
      </c>
      <c r="D1056" s="1">
        <f>BILANCA!E78</f>
        <v>24304.260000000002</v>
      </c>
      <c r="E1056" s="1">
        <v>0</v>
      </c>
      <c r="F1056" s="1">
        <v>0</v>
      </c>
      <c r="G1056" s="2">
        <f t="shared" si="22"/>
        <v>6101.5188500000004</v>
      </c>
      <c r="H1056" s="2">
        <f t="shared" si="19"/>
        <v>0.33000000000174623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593.13</v>
      </c>
      <c r="D1062" s="1">
        <f>BILANCA!E84</f>
        <v>593.13</v>
      </c>
      <c r="E1062" s="1">
        <v>0</v>
      </c>
      <c r="F1062" s="1">
        <v>0</v>
      </c>
      <c r="G1062" s="2">
        <f t="shared" si="22"/>
        <v>140.57181</v>
      </c>
      <c r="H1062" s="2">
        <f t="shared" si="19"/>
        <v>0.25999999999999091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34380.800000000003</v>
      </c>
      <c r="D1064" s="1">
        <f>BILANCA!E86</f>
        <v>23711.13</v>
      </c>
      <c r="E1064" s="1">
        <v>0</v>
      </c>
      <c r="F1064" s="1">
        <v>0</v>
      </c>
      <c r="G1064" s="2">
        <f t="shared" si="22"/>
        <v>6626.0478600000006</v>
      </c>
      <c r="H1064" s="2">
        <f t="shared" si="19"/>
        <v>0.32999999999810825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265167.99</v>
      </c>
      <c r="D1124" s="1">
        <f>BILANCA!E146</f>
        <v>65419.96</v>
      </c>
      <c r="E1124" s="1">
        <v>0</v>
      </c>
      <c r="F1124" s="1">
        <v>0</v>
      </c>
      <c r="G1124" s="2">
        <f t="shared" si="22"/>
        <v>55837.115309999994</v>
      </c>
      <c r="H1124" s="2">
        <f t="shared" si="23"/>
        <v>5.0000000010186341E-2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6800</v>
      </c>
      <c r="D1138" s="1">
        <f>BILANCA!E160</f>
        <v>8400</v>
      </c>
      <c r="E1138" s="1">
        <v>0</v>
      </c>
      <c r="F1138" s="1">
        <v>0</v>
      </c>
      <c r="G1138" s="2">
        <f t="shared" si="22"/>
        <v>3658</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258367.99</v>
      </c>
      <c r="D1139" s="1">
        <f>BILANCA!E161</f>
        <v>57019.96</v>
      </c>
      <c r="E1139" s="1">
        <v>0</v>
      </c>
      <c r="F1139" s="1">
        <v>0</v>
      </c>
      <c r="G1139" s="2">
        <f t="shared" si="22"/>
        <v>58095.633959999999</v>
      </c>
      <c r="H1139" s="2">
        <f t="shared" si="23"/>
        <v>5.0000000010186341E-2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454708.36</v>
      </c>
      <c r="D1148" s="1">
        <f>BILANCA!E170</f>
        <v>521454.4</v>
      </c>
      <c r="E1148" s="1">
        <v>0</v>
      </c>
      <c r="F1148" s="1">
        <v>0</v>
      </c>
      <c r="G1148" s="2">
        <f t="shared" si="22"/>
        <v>247106.83140000002</v>
      </c>
      <c r="H1148" s="2">
        <f t="shared" si="23"/>
        <v>0.76000000000931323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454708.36</v>
      </c>
      <c r="D1151" s="1">
        <f>BILANCA!E173</f>
        <v>521454.4</v>
      </c>
      <c r="E1151" s="1">
        <v>0</v>
      </c>
      <c r="F1151" s="1">
        <v>0</v>
      </c>
      <c r="G1151" s="2">
        <f t="shared" si="22"/>
        <v>251599.68288000001</v>
      </c>
      <c r="H1151" s="2">
        <f t="shared" si="23"/>
        <v>0.76000000000931323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1233355.9900000002</v>
      </c>
      <c r="D1152" s="1">
        <f>BILANCA!E175</f>
        <v>1062736.81</v>
      </c>
      <c r="E1152" s="1">
        <v>0</v>
      </c>
      <c r="F1152" s="1">
        <v>0</v>
      </c>
      <c r="G1152" s="2">
        <f t="shared" si="22"/>
        <v>567642.20409000013</v>
      </c>
      <c r="H1152" s="2">
        <f t="shared" si="23"/>
        <v>0.19999999972060323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494166.64</v>
      </c>
      <c r="D1153" s="1">
        <f>BILANCA!E176</f>
        <v>567312.72000000009</v>
      </c>
      <c r="E1153" s="1">
        <v>0</v>
      </c>
      <c r="F1153" s="1">
        <v>0</v>
      </c>
      <c r="G1153" s="2">
        <f t="shared" si="22"/>
        <v>276894.65360000002</v>
      </c>
      <c r="H1153" s="2">
        <f t="shared" si="23"/>
        <v>0.63999999989755452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494166.64</v>
      </c>
      <c r="D1154" s="1">
        <f>BILANCA!E177</f>
        <v>567312.72000000009</v>
      </c>
      <c r="E1154" s="1">
        <v>0</v>
      </c>
      <c r="F1154" s="1">
        <v>0</v>
      </c>
      <c r="G1154" s="2">
        <f t="shared" si="22"/>
        <v>278523.44568000006</v>
      </c>
      <c r="H1154" s="2">
        <f t="shared" si="23"/>
        <v>0.63999999989755452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449135.71</v>
      </c>
      <c r="D1155" s="1">
        <f>BILANCA!E178</f>
        <v>525034.78</v>
      </c>
      <c r="E1155" s="1">
        <v>0</v>
      </c>
      <c r="F1155" s="1">
        <v>0</v>
      </c>
      <c r="G1155" s="2">
        <f t="shared" si="22"/>
        <v>257863.30644000001</v>
      </c>
      <c r="H1155" s="2">
        <f t="shared" si="23"/>
        <v>0.50999999995110556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9800.1299999999992</v>
      </c>
      <c r="D1156" s="1">
        <f>BILANCA!E179</f>
        <v>18566.810000000001</v>
      </c>
      <c r="E1156" s="1">
        <v>0</v>
      </c>
      <c r="F1156" s="1">
        <v>0</v>
      </c>
      <c r="G1156" s="2">
        <f t="shared" si="22"/>
        <v>8119.5387499999997</v>
      </c>
      <c r="H1156" s="2">
        <f t="shared" si="23"/>
        <v>0.31999999999788997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35230.800000000003</v>
      </c>
      <c r="D1165" s="1">
        <f>BILANCA!E188</f>
        <v>23711.13</v>
      </c>
      <c r="E1165" s="1">
        <v>0</v>
      </c>
      <c r="F1165" s="1">
        <v>0</v>
      </c>
      <c r="G1165" s="2">
        <f t="shared" si="22"/>
        <v>15042.85692</v>
      </c>
      <c r="H1165" s="2">
        <f t="shared" si="23"/>
        <v>0.32999999999810825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739189.35000000009</v>
      </c>
      <c r="D1214" s="1">
        <f>BILANCA!E237</f>
        <v>495424.09</v>
      </c>
      <c r="E1214" s="1">
        <v>0</v>
      </c>
      <c r="F1214" s="1">
        <v>0</v>
      </c>
      <c r="G1214" s="2">
        <f t="shared" si="22"/>
        <v>399638.66943000007</v>
      </c>
      <c r="H1214" s="2">
        <f t="shared" si="23"/>
        <v>0.44000000011874363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478505.71</v>
      </c>
      <c r="D1215" s="1">
        <f>BILANCA!E238</f>
        <v>451558.19</v>
      </c>
      <c r="E1215" s="1">
        <v>0</v>
      </c>
      <c r="F1215" s="1">
        <v>0</v>
      </c>
      <c r="G1215" s="2">
        <f t="shared" si="22"/>
        <v>320536.32488000003</v>
      </c>
      <c r="H1215" s="2">
        <f t="shared" si="23"/>
        <v>0.47999999998137355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478505.71</v>
      </c>
      <c r="D1216" s="1">
        <f>BILANCA!E239</f>
        <v>451558.19</v>
      </c>
      <c r="E1216" s="1">
        <v>0</v>
      </c>
      <c r="F1216" s="1">
        <v>0</v>
      </c>
      <c r="G1216" s="2">
        <f t="shared" si="22"/>
        <v>321917.94697000005</v>
      </c>
      <c r="H1216" s="2">
        <f t="shared" si="23"/>
        <v>0.47999999998137355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478505.71</v>
      </c>
      <c r="D1217" s="1">
        <f>BILANCA!E240</f>
        <v>451558.19</v>
      </c>
      <c r="E1217" s="1">
        <v>0</v>
      </c>
      <c r="F1217" s="1">
        <v>0</v>
      </c>
      <c r="G1217" s="2">
        <f t="shared" si="22"/>
        <v>323299.56906000001</v>
      </c>
      <c r="H1217" s="2">
        <f t="shared" si="23"/>
        <v>0.47999999998137355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253883.64</v>
      </c>
      <c r="D1222" s="1">
        <f>BILANCA!E245</f>
        <v>35465.9</v>
      </c>
      <c r="E1222" s="1">
        <v>0</v>
      </c>
      <c r="F1222" s="1">
        <v>0</v>
      </c>
      <c r="G1222" s="2">
        <f t="shared" si="22"/>
        <v>77630.89016000001</v>
      </c>
      <c r="H1222" s="2">
        <f t="shared" si="23"/>
        <v>0.45999999998457497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253883.64</v>
      </c>
      <c r="D1223" s="1">
        <f>BILANCA!E246</f>
        <v>35465.9</v>
      </c>
      <c r="E1223" s="1">
        <v>0</v>
      </c>
      <c r="F1223" s="1">
        <v>0</v>
      </c>
      <c r="G1223" s="2">
        <f t="shared" si="22"/>
        <v>77955.705600000001</v>
      </c>
      <c r="H1223" s="2">
        <f t="shared" si="23"/>
        <v>0.45999999998457497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253883.64</v>
      </c>
      <c r="D1224" s="1">
        <f>BILANCA!E247</f>
        <v>35465.9</v>
      </c>
      <c r="E1224" s="1">
        <v>0</v>
      </c>
      <c r="F1224" s="1">
        <v>0</v>
      </c>
      <c r="G1224" s="2">
        <f t="shared" si="22"/>
        <v>78280.521040000007</v>
      </c>
      <c r="H1224" s="2">
        <f t="shared" si="23"/>
        <v>0.45999999998457497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6800</v>
      </c>
      <c r="D1232" s="1">
        <f>BILANCA!E255</f>
        <v>8400</v>
      </c>
      <c r="E1232" s="1">
        <v>0</v>
      </c>
      <c r="F1232" s="1">
        <v>0</v>
      </c>
      <c r="G1232" s="2">
        <f t="shared" si="22"/>
        <v>5876.4</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133502.6</v>
      </c>
      <c r="D1236" s="1">
        <f>BILANCA!E259</f>
        <v>133502.6</v>
      </c>
      <c r="E1236" s="1">
        <v>0</v>
      </c>
      <c r="F1236" s="1">
        <v>0</v>
      </c>
      <c r="G1236" s="2">
        <f t="shared" si="22"/>
        <v>101328.4734</v>
      </c>
      <c r="H1236" s="2">
        <f t="shared" si="23"/>
        <v>0.79999999998835847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133502.6</v>
      </c>
      <c r="D1237" s="1">
        <f>BILANCA!E260</f>
        <v>133502.6</v>
      </c>
      <c r="E1237" s="1">
        <v>0</v>
      </c>
      <c r="F1237" s="1">
        <v>0</v>
      </c>
      <c r="G1237" s="2">
        <f t="shared" si="22"/>
        <v>101728.98120000001</v>
      </c>
      <c r="H1237" s="2">
        <f t="shared" si="23"/>
        <v>0.79999999998835847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262667.99</v>
      </c>
      <c r="D1240" s="1">
        <f>BILANCA!E264</f>
        <v>60919.96</v>
      </c>
      <c r="E1240" s="1">
        <v>0</v>
      </c>
      <c r="F1240" s="1">
        <v>0</v>
      </c>
      <c r="G1240" s="2">
        <f t="shared" si="22"/>
        <v>98818.532869999995</v>
      </c>
      <c r="H1240" s="2">
        <f t="shared" si="23"/>
        <v>5.0000000010186341E-2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2500</v>
      </c>
      <c r="D1241" s="1">
        <f>BILANCA!E265</f>
        <v>4500</v>
      </c>
      <c r="E1241" s="1">
        <v>0</v>
      </c>
      <c r="F1241" s="1">
        <v>0</v>
      </c>
      <c r="G1241" s="2">
        <f t="shared" si="22"/>
        <v>2967</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34364.26</v>
      </c>
      <c r="D1244" s="1">
        <f>BILANCA!E268</f>
        <v>20991.46</v>
      </c>
      <c r="E1244" s="1">
        <v>0</v>
      </c>
      <c r="F1244" s="1">
        <v>0</v>
      </c>
      <c r="G1244" s="2">
        <f t="shared" si="24"/>
        <v>19926.613980000002</v>
      </c>
      <c r="H1244" s="2">
        <f t="shared" si="23"/>
        <v>0.72000000000116415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2719.67</v>
      </c>
      <c r="E1245" s="1">
        <v>0</v>
      </c>
      <c r="F1245" s="1">
        <v>0</v>
      </c>
      <c r="G1245" s="2">
        <f t="shared" si="24"/>
        <v>1425.10708</v>
      </c>
      <c r="H1245" s="2">
        <f t="shared" si="23"/>
        <v>0.32999999999992724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258367.99</v>
      </c>
      <c r="D1262" s="1">
        <f>BILANCA!E286</f>
        <v>57019.96</v>
      </c>
      <c r="E1262" s="1">
        <v>0</v>
      </c>
      <c r="F1262" s="1">
        <v>0</v>
      </c>
      <c r="G1262" s="2">
        <f t="shared" si="24"/>
        <v>103901.80689000001</v>
      </c>
      <c r="H1262" s="2">
        <f t="shared" si="23"/>
        <v>5.0000000010186341E-2</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494166.64</v>
      </c>
      <c r="D1264" s="1">
        <f>BILANCA!E288</f>
        <v>567312.72</v>
      </c>
      <c r="E1264" s="1">
        <v>0</v>
      </c>
      <c r="F1264" s="1">
        <v>0</v>
      </c>
      <c r="G1264" s="2">
        <f t="shared" si="24"/>
        <v>457690.57448000001</v>
      </c>
      <c r="H1264" s="2">
        <f t="shared" si="23"/>
        <v>0.64000000001396984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6406705.4900000002</v>
      </c>
      <c r="D1408" s="1">
        <f>'RAS-funkcijski'!E114</f>
        <v>6954345.9100000001</v>
      </c>
      <c r="E1408" s="1">
        <v>0</v>
      </c>
      <c r="F1408" s="1">
        <v>0</v>
      </c>
      <c r="G1408" s="2">
        <f t="shared" si="24"/>
        <v>2234693.7040999997</v>
      </c>
      <c r="H1408" s="2">
        <f t="shared" si="27"/>
        <v>0.58000000007450581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6406705.4900000002</v>
      </c>
      <c r="D1412" s="1">
        <f>'RAS-funkcijski'!E118</f>
        <v>6954345.9100000001</v>
      </c>
      <c r="E1412" s="1">
        <v>0</v>
      </c>
      <c r="F1412" s="1">
        <v>0</v>
      </c>
      <c r="G1412" s="2">
        <f t="shared" si="24"/>
        <v>2315955.2933400003</v>
      </c>
      <c r="H1412" s="2">
        <f t="shared" si="27"/>
        <v>0.58000000007450581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6406705.4900000002</v>
      </c>
      <c r="D1414" s="1">
        <f>'RAS-funkcijski'!E120</f>
        <v>6954345.9100000001</v>
      </c>
      <c r="E1414" s="1">
        <v>0</v>
      </c>
      <c r="F1414" s="1">
        <v>0</v>
      </c>
      <c r="G1414" s="2">
        <f t="shared" si="24"/>
        <v>2356586.0879600001</v>
      </c>
      <c r="H1414" s="2">
        <f t="shared" si="27"/>
        <v>0.58000000007450581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6406705.4900000002</v>
      </c>
      <c r="D1435" s="13">
        <f>'RAS-funkcijski'!E141</f>
        <v>6954345.9100000001</v>
      </c>
      <c r="E1435" s="13">
        <v>0</v>
      </c>
      <c r="F1435" s="13">
        <v>0</v>
      </c>
      <c r="G1435" s="14">
        <f t="shared" si="24"/>
        <v>2783209.4314700002</v>
      </c>
      <c r="H1435" s="14">
        <f t="shared" si="27"/>
        <v>0.58000000007450581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494166.64</v>
      </c>
      <c r="D1480" s="6"/>
      <c r="E1480" s="6">
        <v>0</v>
      </c>
      <c r="F1480" s="6">
        <v>0</v>
      </c>
      <c r="G1480" s="7">
        <f t="shared" ref="G1480:G1580" si="34">B1480/1000*C1480</f>
        <v>494.16664000000003</v>
      </c>
      <c r="H1480" s="7">
        <f t="shared" ref="H1480:H1580" si="35">ABS(C1480-ROUND(C1480,0))</f>
        <v>0.35999999998603016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7222171.3399999999</v>
      </c>
      <c r="D1481" s="1">
        <v>0</v>
      </c>
      <c r="E1481" s="1">
        <v>0</v>
      </c>
      <c r="F1481" s="1">
        <v>0</v>
      </c>
      <c r="G1481" s="2">
        <f t="shared" si="34"/>
        <v>14444.34268</v>
      </c>
      <c r="H1481" s="2">
        <f t="shared" si="35"/>
        <v>0.33999999985098839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7155981.2699999996</v>
      </c>
      <c r="D1483" s="1">
        <v>0</v>
      </c>
      <c r="E1483" s="1">
        <v>0</v>
      </c>
      <c r="F1483" s="1">
        <v>0</v>
      </c>
      <c r="G1483" s="2">
        <f t="shared" si="34"/>
        <v>28623.925079999997</v>
      </c>
      <c r="H1483" s="2">
        <f t="shared" si="35"/>
        <v>0.26999999955296516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5896871</v>
      </c>
      <c r="D1484" s="1">
        <v>0</v>
      </c>
      <c r="E1484" s="1">
        <v>0</v>
      </c>
      <c r="F1484" s="1">
        <v>0</v>
      </c>
      <c r="G1484" s="2">
        <f t="shared" si="34"/>
        <v>29484.355</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1043061.17</v>
      </c>
      <c r="D1485" s="1">
        <v>0</v>
      </c>
      <c r="E1485" s="1">
        <v>0</v>
      </c>
      <c r="F1485" s="1">
        <v>0</v>
      </c>
      <c r="G1485" s="2">
        <f t="shared" si="34"/>
        <v>6258.3670200000006</v>
      </c>
      <c r="H1485" s="2">
        <f t="shared" si="35"/>
        <v>0.17000000004190952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923.3</v>
      </c>
      <c r="D1486" s="1">
        <v>0</v>
      </c>
      <c r="E1486" s="1">
        <v>0</v>
      </c>
      <c r="F1486" s="1">
        <v>0</v>
      </c>
      <c r="G1486" s="2">
        <f t="shared" si="34"/>
        <v>6.4630999999999998</v>
      </c>
      <c r="H1486" s="2">
        <f t="shared" si="35"/>
        <v>0.29999999999995453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921.41</v>
      </c>
      <c r="D1489" s="1">
        <v>0</v>
      </c>
      <c r="E1489" s="1">
        <v>0</v>
      </c>
      <c r="F1489" s="1">
        <v>0</v>
      </c>
      <c r="G1489" s="2">
        <f t="shared" si="34"/>
        <v>9.2141000000000002</v>
      </c>
      <c r="H1489" s="2">
        <f t="shared" si="35"/>
        <v>0.40999999999996817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214204.39</v>
      </c>
      <c r="D1491" s="1">
        <v>0</v>
      </c>
      <c r="E1491" s="1">
        <v>0</v>
      </c>
      <c r="F1491" s="1">
        <v>0</v>
      </c>
      <c r="G1491" s="2">
        <f t="shared" si="34"/>
        <v>2570.4526800000003</v>
      </c>
      <c r="H1491" s="2">
        <f t="shared" si="35"/>
        <v>0.39000000001396984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66190.070000000007</v>
      </c>
      <c r="D1492" s="1">
        <v>0</v>
      </c>
      <c r="E1492" s="1">
        <v>0</v>
      </c>
      <c r="F1492" s="1">
        <v>0</v>
      </c>
      <c r="G1492" s="2">
        <f t="shared" si="34"/>
        <v>860.47091</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7149025.2599999998</v>
      </c>
      <c r="D1499" s="1">
        <v>0</v>
      </c>
      <c r="E1499" s="1">
        <v>0</v>
      </c>
      <c r="F1499" s="1">
        <v>0</v>
      </c>
      <c r="G1499" s="2">
        <f t="shared" si="34"/>
        <v>142980.50519999999</v>
      </c>
      <c r="H1499" s="2">
        <f t="shared" si="35"/>
        <v>0.25999999977648258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7082835.1899999995</v>
      </c>
      <c r="D1501" s="1">
        <v>0</v>
      </c>
      <c r="E1501" s="1">
        <v>0</v>
      </c>
      <c r="F1501" s="1">
        <v>0</v>
      </c>
      <c r="G1501" s="2">
        <f t="shared" si="34"/>
        <v>155822.37417999998</v>
      </c>
      <c r="H1501" s="2">
        <f t="shared" si="35"/>
        <v>0.18999999947845936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5820971.9299999997</v>
      </c>
      <c r="D1502" s="1">
        <v>0</v>
      </c>
      <c r="E1502" s="1">
        <v>0</v>
      </c>
      <c r="F1502" s="1">
        <v>0</v>
      </c>
      <c r="G1502" s="2">
        <f t="shared" si="34"/>
        <v>133882.35438999999</v>
      </c>
      <c r="H1502" s="2">
        <f t="shared" si="35"/>
        <v>7.0000000298023224E-2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1034294.49</v>
      </c>
      <c r="D1503" s="1">
        <v>0</v>
      </c>
      <c r="E1503" s="1">
        <v>0</v>
      </c>
      <c r="F1503" s="1">
        <v>0</v>
      </c>
      <c r="G1503" s="2">
        <f t="shared" si="34"/>
        <v>24823.067760000002</v>
      </c>
      <c r="H1503" s="2">
        <f t="shared" si="35"/>
        <v>0.48999999999068677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923.3</v>
      </c>
      <c r="D1504" s="1">
        <v>0</v>
      </c>
      <c r="E1504" s="1">
        <v>0</v>
      </c>
      <c r="F1504" s="1">
        <v>0</v>
      </c>
      <c r="G1504" s="2">
        <f t="shared" si="34"/>
        <v>23.0825</v>
      </c>
      <c r="H1504" s="2">
        <f t="shared" si="35"/>
        <v>0.29999999999995453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921.41</v>
      </c>
      <c r="D1507" s="1">
        <v>0</v>
      </c>
      <c r="E1507" s="1">
        <v>0</v>
      </c>
      <c r="F1507" s="1">
        <v>0</v>
      </c>
      <c r="G1507" s="2">
        <f t="shared" si="34"/>
        <v>25.799479999999999</v>
      </c>
      <c r="H1507" s="2">
        <f t="shared" si="35"/>
        <v>0.40999999999996817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225724.06</v>
      </c>
      <c r="D1509" s="1">
        <v>0</v>
      </c>
      <c r="E1509" s="1">
        <v>0</v>
      </c>
      <c r="F1509" s="1">
        <v>0</v>
      </c>
      <c r="G1509" s="2">
        <f t="shared" si="34"/>
        <v>6771.7217999999993</v>
      </c>
      <c r="H1509" s="2">
        <f t="shared" si="35"/>
        <v>5.9999999997671694E-2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66190.070000000007</v>
      </c>
      <c r="D1510" s="1">
        <v>0</v>
      </c>
      <c r="E1510" s="1">
        <v>0</v>
      </c>
      <c r="F1510" s="1">
        <v>0</v>
      </c>
      <c r="G1510" s="2">
        <f t="shared" si="34"/>
        <v>2051.8921700000001</v>
      </c>
      <c r="H1510" s="2">
        <f t="shared" si="35"/>
        <v>7.0000000006984919E-2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567312.71999999974</v>
      </c>
      <c r="D1517" s="1">
        <v>0</v>
      </c>
      <c r="E1517" s="1">
        <v>0</v>
      </c>
      <c r="F1517" s="1">
        <v>0</v>
      </c>
      <c r="G1517" s="2">
        <f t="shared" si="34"/>
        <v>21557.883359999989</v>
      </c>
      <c r="H1517" s="2">
        <f t="shared" si="35"/>
        <v>0.28000000026077032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567312.72</v>
      </c>
      <c r="D1576" s="1">
        <v>0</v>
      </c>
      <c r="E1576" s="1">
        <v>0</v>
      </c>
      <c r="F1576" s="1">
        <v>0</v>
      </c>
      <c r="G1576" s="2">
        <f t="shared" si="34"/>
        <v>55029.333839999999</v>
      </c>
      <c r="H1576" s="2">
        <f t="shared" si="35"/>
        <v>0.28000000002793968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20991.46</v>
      </c>
      <c r="D1577" s="1">
        <v>0</v>
      </c>
      <c r="E1577" s="1">
        <v>0</v>
      </c>
      <c r="F1577" s="1">
        <v>0</v>
      </c>
      <c r="G1577" s="2">
        <f t="shared" si="34"/>
        <v>2057.1630799999998</v>
      </c>
      <c r="H1577" s="2">
        <f t="shared" si="35"/>
        <v>0.45999999999912689</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546321.26</v>
      </c>
      <c r="D1578" s="1">
        <v>0</v>
      </c>
      <c r="E1578" s="1">
        <v>0</v>
      </c>
      <c r="F1578" s="1">
        <v>0</v>
      </c>
      <c r="G1578" s="2">
        <f t="shared" si="34"/>
        <v>54085.804740000007</v>
      </c>
      <c r="H1578" s="2">
        <f t="shared" si="35"/>
        <v>0.26000000000931323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18635</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6534067.7199999997</v>
      </c>
      <c r="I16" s="172">
        <f>'PR-RAS'!E6</f>
        <v>6735928.1699999999</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6286641.0499999998</v>
      </c>
      <c r="I17" s="172">
        <f>'PR-RAS'!E151</f>
        <v>6888155.8399999999</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253883.63999999952</v>
      </c>
      <c r="I18" s="172">
        <f>'PR-RAS'!E645</f>
        <v>35465.89999999979</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478505.71000000031</v>
      </c>
      <c r="I20" s="175">
        <f>BILANCA!E7</f>
        <v>451558.19</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754850.28</v>
      </c>
      <c r="I21" s="177">
        <f>BILANCA!E68</f>
        <v>611178.62</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494166.64</v>
      </c>
      <c r="I22" s="177">
        <f>BILANCA!E176</f>
        <v>567312.72000000009</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739189.35000000009</v>
      </c>
      <c r="I23" s="179">
        <f>BILANCA!E237</f>
        <v>495424.09</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6406705.4900000002</v>
      </c>
      <c r="I27" s="177">
        <f>'RAS-funkcijski'!E114</f>
        <v>6954345.9100000001</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6406705.4900000002</v>
      </c>
      <c r="I28" s="181">
        <f>'RAS-funkcijski'!E141</f>
        <v>6954345.9100000001</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494166.64</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567312.71999999974</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567312.72</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592" zoomScaleNormal="100" workbookViewId="0">
      <selection activeCell="E661" sqref="E66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6534067.7199999997</v>
      </c>
      <c r="E6" s="53">
        <f>E7+E44+E50+E82+E106+E124+E133+E139</f>
        <v>6735928.1699999999</v>
      </c>
      <c r="F6" s="54">
        <f t="shared" ref="F6:F131" si="0">IF(D6&lt;&gt;0,IF(E6/D6&gt;=100,"&gt;&gt;100",E6/D6*100),"-")</f>
        <v>103.08935350305796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6035443.46</v>
      </c>
      <c r="E50" s="53">
        <f>E51+E54+E59+E62+E65+E68+E71+E74+E77</f>
        <v>6163755.7599999998</v>
      </c>
      <c r="F50" s="54">
        <f t="shared" si="0"/>
        <v>102.1259796541943</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5861159.3499999996</v>
      </c>
      <c r="E68" s="53">
        <f t="shared" si="15"/>
        <v>5891381.3899999997</v>
      </c>
      <c r="F68" s="54">
        <f t="shared" si="0"/>
        <v>100.5156324575956</v>
      </c>
    </row>
    <row r="69" spans="1:6" ht="12.75" customHeight="1" x14ac:dyDescent="0.2">
      <c r="A69" s="55" t="s">
        <v>181</v>
      </c>
      <c r="B69" s="87" t="s">
        <v>182</v>
      </c>
      <c r="C69" s="52" t="s">
        <v>181</v>
      </c>
      <c r="D69" s="244">
        <v>5857909.3499999996</v>
      </c>
      <c r="E69" s="244">
        <v>5888131.3899999997</v>
      </c>
      <c r="F69" s="54">
        <f t="shared" si="0"/>
        <v>100.51591853329039</v>
      </c>
    </row>
    <row r="70" spans="1:6" ht="24" x14ac:dyDescent="0.2">
      <c r="A70" s="55" t="s">
        <v>183</v>
      </c>
      <c r="B70" s="87" t="s">
        <v>184</v>
      </c>
      <c r="C70" s="52" t="s">
        <v>183</v>
      </c>
      <c r="D70" s="244">
        <v>3250</v>
      </c>
      <c r="E70" s="244">
        <v>3250</v>
      </c>
      <c r="F70" s="54">
        <f t="shared" si="0"/>
        <v>100</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174284.11</v>
      </c>
      <c r="E74" s="53">
        <f t="shared" si="17"/>
        <v>272374.37</v>
      </c>
      <c r="F74" s="54">
        <f t="shared" si="0"/>
        <v>156.28181479080337</v>
      </c>
    </row>
    <row r="75" spans="1:6" ht="12.75" customHeight="1" x14ac:dyDescent="0.2">
      <c r="A75" s="55" t="s">
        <v>193</v>
      </c>
      <c r="B75" s="87" t="s">
        <v>194</v>
      </c>
      <c r="C75" s="52" t="s">
        <v>193</v>
      </c>
      <c r="D75" s="244">
        <v>174284.11</v>
      </c>
      <c r="E75" s="244">
        <v>272374.37</v>
      </c>
      <c r="F75" s="54">
        <f t="shared" si="0"/>
        <v>156.28181479080337</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14354.12</v>
      </c>
      <c r="E106" s="53">
        <f t="shared" si="23"/>
        <v>25168.5</v>
      </c>
      <c r="F106" s="54">
        <f t="shared" si="0"/>
        <v>175.33990241129376</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14354.12</v>
      </c>
      <c r="E112" s="53">
        <f t="shared" si="25"/>
        <v>25168.5</v>
      </c>
      <c r="F112" s="54">
        <f t="shared" si="0"/>
        <v>175.33990241129376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14354.12</v>
      </c>
      <c r="E117" s="244">
        <v>25168.5</v>
      </c>
      <c r="F117" s="54">
        <f t="shared" si="0"/>
        <v>175.33990241129376</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27284.46</v>
      </c>
      <c r="E124" s="53">
        <f t="shared" si="27"/>
        <v>76413.63</v>
      </c>
      <c r="F124" s="54">
        <f t="shared" si="0"/>
        <v>280.06282697183673</v>
      </c>
    </row>
    <row r="125" spans="1:6" ht="12.75" customHeight="1" x14ac:dyDescent="0.2">
      <c r="A125" s="55">
        <v>661</v>
      </c>
      <c r="B125" s="88" t="s">
        <v>293</v>
      </c>
      <c r="C125" s="52" t="s">
        <v>294</v>
      </c>
      <c r="D125" s="53">
        <f t="shared" ref="D125:E125" si="28">SUM(D126:D127)</f>
        <v>23700</v>
      </c>
      <c r="E125" s="53">
        <f t="shared" si="28"/>
        <v>32342.63</v>
      </c>
      <c r="F125" s="54">
        <f t="shared" si="0"/>
        <v>136.46679324894515</v>
      </c>
    </row>
    <row r="126" spans="1:6" ht="12.75" customHeight="1" x14ac:dyDescent="0.2">
      <c r="A126" s="55">
        <v>6614</v>
      </c>
      <c r="B126" s="88" t="s">
        <v>295</v>
      </c>
      <c r="C126" s="52" t="s">
        <v>296</v>
      </c>
      <c r="D126" s="244">
        <v>100</v>
      </c>
      <c r="E126" s="244">
        <v>740</v>
      </c>
      <c r="F126" s="54">
        <f t="shared" si="0"/>
        <v>740</v>
      </c>
    </row>
    <row r="127" spans="1:6" ht="12.75" customHeight="1" x14ac:dyDescent="0.2">
      <c r="A127" s="55">
        <v>6615</v>
      </c>
      <c r="B127" s="88" t="s">
        <v>297</v>
      </c>
      <c r="C127" s="52" t="s">
        <v>298</v>
      </c>
      <c r="D127" s="244">
        <v>23600</v>
      </c>
      <c r="E127" s="244">
        <v>31602.63</v>
      </c>
      <c r="F127" s="54">
        <f t="shared" si="0"/>
        <v>133.90944915254238</v>
      </c>
    </row>
    <row r="128" spans="1:6" ht="24" x14ac:dyDescent="0.2">
      <c r="A128" s="55">
        <v>663</v>
      </c>
      <c r="B128" s="233" t="s">
        <v>299</v>
      </c>
      <c r="C128" s="52" t="s">
        <v>300</v>
      </c>
      <c r="D128" s="53">
        <f t="shared" ref="D128:E128" si="29">SUM(D129:D132)</f>
        <v>3584.46</v>
      </c>
      <c r="E128" s="53">
        <f t="shared" si="29"/>
        <v>44071</v>
      </c>
      <c r="F128" s="54">
        <f t="shared" si="0"/>
        <v>1229.5017938545834</v>
      </c>
    </row>
    <row r="129" spans="1:6" ht="12.75" customHeight="1" x14ac:dyDescent="0.2">
      <c r="A129" s="55">
        <v>6631</v>
      </c>
      <c r="B129" s="88" t="s">
        <v>301</v>
      </c>
      <c r="C129" s="52" t="s">
        <v>302</v>
      </c>
      <c r="D129" s="244">
        <v>3584.46</v>
      </c>
      <c r="E129" s="244">
        <v>44071</v>
      </c>
      <c r="F129" s="54">
        <f t="shared" si="0"/>
        <v>1229.5017938545834</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456985.68</v>
      </c>
      <c r="E133" s="53">
        <f t="shared" si="30"/>
        <v>470590.28</v>
      </c>
      <c r="F133" s="54">
        <f t="shared" ref="F133:F223" si="31">IF(D133&lt;&gt;0,IF(E133/D133&gt;=100,"&gt;&gt;100",E133/D133*100),"-")</f>
        <v>102.97702982728036</v>
      </c>
    </row>
    <row r="134" spans="1:6" ht="24" x14ac:dyDescent="0.2">
      <c r="A134" s="55">
        <v>671</v>
      </c>
      <c r="B134" s="234" t="s">
        <v>311</v>
      </c>
      <c r="C134" s="52" t="s">
        <v>312</v>
      </c>
      <c r="D134" s="53">
        <f t="shared" ref="D134:E134" si="32">SUM(D135:D137)</f>
        <v>456985.68</v>
      </c>
      <c r="E134" s="53">
        <f t="shared" si="32"/>
        <v>470590.28</v>
      </c>
      <c r="F134" s="54">
        <f t="shared" si="31"/>
        <v>102.97702982728036</v>
      </c>
    </row>
    <row r="135" spans="1:6" ht="12.75" customHeight="1" x14ac:dyDescent="0.2">
      <c r="A135" s="55">
        <v>6711</v>
      </c>
      <c r="B135" s="87" t="s">
        <v>313</v>
      </c>
      <c r="C135" s="52" t="s">
        <v>314</v>
      </c>
      <c r="D135" s="244">
        <v>401985.68</v>
      </c>
      <c r="E135" s="244">
        <v>407590.28</v>
      </c>
      <c r="F135" s="54">
        <f t="shared" si="31"/>
        <v>101.39422876954225</v>
      </c>
    </row>
    <row r="136" spans="1:6" ht="24" x14ac:dyDescent="0.2">
      <c r="A136" s="55">
        <v>6712</v>
      </c>
      <c r="B136" s="234" t="s">
        <v>315</v>
      </c>
      <c r="C136" s="52" t="s">
        <v>316</v>
      </c>
      <c r="D136" s="244">
        <v>55000</v>
      </c>
      <c r="E136" s="244">
        <v>63000</v>
      </c>
      <c r="F136" s="54">
        <f t="shared" si="31"/>
        <v>114.54545454545455</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6286641.0499999998</v>
      </c>
      <c r="E151" s="53">
        <f t="shared" si="35"/>
        <v>6888155.8399999999</v>
      </c>
      <c r="F151" s="54">
        <f t="shared" si="31"/>
        <v>109.56814275247989</v>
      </c>
    </row>
    <row r="152" spans="1:6" ht="12.75" customHeight="1" x14ac:dyDescent="0.2">
      <c r="A152" s="55">
        <v>31</v>
      </c>
      <c r="B152" s="87" t="s">
        <v>346</v>
      </c>
      <c r="C152" s="52" t="s">
        <v>35</v>
      </c>
      <c r="D152" s="53">
        <f t="shared" ref="D152:E152" si="36">D153+D158+D159</f>
        <v>5707572.2699999996</v>
      </c>
      <c r="E152" s="53">
        <f t="shared" si="36"/>
        <v>5836708.6600000001</v>
      </c>
      <c r="F152" s="54">
        <f t="shared" si="31"/>
        <v>102.26254498219434</v>
      </c>
    </row>
    <row r="153" spans="1:6" ht="12.75" customHeight="1" x14ac:dyDescent="0.2">
      <c r="A153" s="55">
        <v>311</v>
      </c>
      <c r="B153" s="87" t="s">
        <v>347</v>
      </c>
      <c r="C153" s="52" t="s">
        <v>348</v>
      </c>
      <c r="D153" s="53">
        <f t="shared" ref="D153:E153" si="37">SUM(D154:D157)</f>
        <v>4735253.0999999996</v>
      </c>
      <c r="E153" s="53">
        <f t="shared" si="37"/>
        <v>4852845.17</v>
      </c>
      <c r="F153" s="54">
        <f t="shared" si="31"/>
        <v>102.48333230593315</v>
      </c>
    </row>
    <row r="154" spans="1:6" ht="12.75" customHeight="1" x14ac:dyDescent="0.2">
      <c r="A154" s="55">
        <v>3111</v>
      </c>
      <c r="B154" s="87" t="s">
        <v>349</v>
      </c>
      <c r="C154" s="52" t="s">
        <v>350</v>
      </c>
      <c r="D154" s="244">
        <v>4735253.0999999996</v>
      </c>
      <c r="E154" s="244">
        <v>4852845.17</v>
      </c>
      <c r="F154" s="54">
        <f t="shared" si="31"/>
        <v>102.48333230593315</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159050.38</v>
      </c>
      <c r="E158" s="244">
        <v>178043.17</v>
      </c>
      <c r="F158" s="54">
        <f t="shared" si="31"/>
        <v>111.94136725734325</v>
      </c>
    </row>
    <row r="159" spans="1:6" ht="12.75" customHeight="1" x14ac:dyDescent="0.2">
      <c r="A159" s="55">
        <v>313</v>
      </c>
      <c r="B159" s="87" t="s">
        <v>359</v>
      </c>
      <c r="C159" s="52" t="s">
        <v>360</v>
      </c>
      <c r="D159" s="53">
        <f t="shared" ref="D159:E159" si="38">SUM(D160:D162)</f>
        <v>813268.79</v>
      </c>
      <c r="E159" s="53">
        <f t="shared" si="38"/>
        <v>805820.32</v>
      </c>
      <c r="F159" s="54">
        <f t="shared" si="31"/>
        <v>99.084131828051568</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813268.79</v>
      </c>
      <c r="E161" s="244">
        <v>805820.32</v>
      </c>
      <c r="F161" s="54">
        <f t="shared" si="31"/>
        <v>99.084131828051568</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555644.24</v>
      </c>
      <c r="E163" s="53">
        <f t="shared" si="39"/>
        <v>1050340.17</v>
      </c>
      <c r="F163" s="54">
        <f t="shared" si="31"/>
        <v>189.03105519459717</v>
      </c>
    </row>
    <row r="164" spans="1:6" ht="12.75" customHeight="1" x14ac:dyDescent="0.2">
      <c r="A164" s="55">
        <v>321</v>
      </c>
      <c r="B164" s="87" t="s">
        <v>368</v>
      </c>
      <c r="C164" s="52" t="s">
        <v>369</v>
      </c>
      <c r="D164" s="53">
        <f t="shared" ref="D164:E164" si="40">SUM(D165:D168)</f>
        <v>82670.929999999993</v>
      </c>
      <c r="E164" s="53">
        <f t="shared" si="40"/>
        <v>370070.68</v>
      </c>
      <c r="F164" s="54">
        <f t="shared" si="31"/>
        <v>447.64305905352711</v>
      </c>
    </row>
    <row r="165" spans="1:6" ht="12.75" customHeight="1" x14ac:dyDescent="0.2">
      <c r="A165" s="55">
        <v>3211</v>
      </c>
      <c r="B165" s="87" t="s">
        <v>370</v>
      </c>
      <c r="C165" s="52" t="s">
        <v>371</v>
      </c>
      <c r="D165" s="244">
        <v>9330</v>
      </c>
      <c r="E165" s="244">
        <v>308296.84999999998</v>
      </c>
      <c r="F165" s="54">
        <f t="shared" si="31"/>
        <v>3304.3606645230439</v>
      </c>
    </row>
    <row r="166" spans="1:6" ht="12.75" customHeight="1" x14ac:dyDescent="0.2">
      <c r="A166" s="55">
        <v>3212</v>
      </c>
      <c r="B166" s="87" t="s">
        <v>372</v>
      </c>
      <c r="C166" s="52" t="s">
        <v>373</v>
      </c>
      <c r="D166" s="244">
        <v>72340.929999999993</v>
      </c>
      <c r="E166" s="244">
        <v>60323.83</v>
      </c>
      <c r="F166" s="54">
        <f t="shared" si="31"/>
        <v>83.388242313169059</v>
      </c>
    </row>
    <row r="167" spans="1:6" ht="12.75" customHeight="1" x14ac:dyDescent="0.2">
      <c r="A167" s="55">
        <v>3213</v>
      </c>
      <c r="B167" s="87" t="s">
        <v>374</v>
      </c>
      <c r="C167" s="52" t="s">
        <v>375</v>
      </c>
      <c r="D167" s="244">
        <v>1000</v>
      </c>
      <c r="E167" s="244">
        <v>1450</v>
      </c>
      <c r="F167" s="54">
        <f t="shared" si="31"/>
        <v>145</v>
      </c>
    </row>
    <row r="168" spans="1:6" ht="12.75" customHeight="1" x14ac:dyDescent="0.2">
      <c r="A168" s="55">
        <v>3214</v>
      </c>
      <c r="B168" s="87" t="s">
        <v>376</v>
      </c>
      <c r="C168" s="52" t="s">
        <v>377</v>
      </c>
      <c r="D168" s="244"/>
      <c r="E168" s="244"/>
      <c r="F168" s="54" t="str">
        <f t="shared" si="31"/>
        <v>-</v>
      </c>
    </row>
    <row r="169" spans="1:6" ht="12.75" customHeight="1" x14ac:dyDescent="0.2">
      <c r="A169" s="55">
        <v>322</v>
      </c>
      <c r="B169" s="87" t="s">
        <v>378</v>
      </c>
      <c r="C169" s="52" t="s">
        <v>379</v>
      </c>
      <c r="D169" s="53">
        <f t="shared" ref="D169:E169" si="41">SUM(D170:D176)</f>
        <v>168952.8</v>
      </c>
      <c r="E169" s="53">
        <f t="shared" si="41"/>
        <v>163112.19999999998</v>
      </c>
      <c r="F169" s="54">
        <f t="shared" si="31"/>
        <v>96.543058179562564</v>
      </c>
    </row>
    <row r="170" spans="1:6" ht="12.75" customHeight="1" x14ac:dyDescent="0.2">
      <c r="A170" s="55">
        <v>3221</v>
      </c>
      <c r="B170" s="87" t="s">
        <v>380</v>
      </c>
      <c r="C170" s="52" t="s">
        <v>381</v>
      </c>
      <c r="D170" s="244">
        <v>57822.38</v>
      </c>
      <c r="E170" s="244">
        <v>51007.12</v>
      </c>
      <c r="F170" s="54">
        <f t="shared" si="31"/>
        <v>88.213456450599239</v>
      </c>
    </row>
    <row r="171" spans="1:6" ht="12.75" customHeight="1" x14ac:dyDescent="0.2">
      <c r="A171" s="55">
        <v>3222</v>
      </c>
      <c r="B171" s="87" t="s">
        <v>382</v>
      </c>
      <c r="C171" s="52" t="s">
        <v>383</v>
      </c>
      <c r="D171" s="244">
        <v>81760.42</v>
      </c>
      <c r="E171" s="244">
        <v>82586.84</v>
      </c>
      <c r="F171" s="54">
        <f t="shared" si="31"/>
        <v>101.01078247885712</v>
      </c>
    </row>
    <row r="172" spans="1:6" ht="12.75" customHeight="1" x14ac:dyDescent="0.2">
      <c r="A172" s="55">
        <v>3223</v>
      </c>
      <c r="B172" s="87" t="s">
        <v>384</v>
      </c>
      <c r="C172" s="52" t="s">
        <v>385</v>
      </c>
      <c r="D172" s="244"/>
      <c r="E172" s="244"/>
      <c r="F172" s="54" t="str">
        <f t="shared" si="31"/>
        <v>-</v>
      </c>
    </row>
    <row r="173" spans="1:6" ht="12.75" customHeight="1" x14ac:dyDescent="0.2">
      <c r="A173" s="55">
        <v>3224</v>
      </c>
      <c r="B173" s="87" t="s">
        <v>386</v>
      </c>
      <c r="C173" s="52" t="s">
        <v>387</v>
      </c>
      <c r="D173" s="244">
        <v>5000</v>
      </c>
      <c r="E173" s="244">
        <v>10800</v>
      </c>
      <c r="F173" s="54">
        <f t="shared" si="31"/>
        <v>216</v>
      </c>
    </row>
    <row r="174" spans="1:6" ht="12.75" customHeight="1" x14ac:dyDescent="0.2">
      <c r="A174" s="55">
        <v>3225</v>
      </c>
      <c r="B174" s="87" t="s">
        <v>388</v>
      </c>
      <c r="C174" s="52" t="s">
        <v>389</v>
      </c>
      <c r="D174" s="244">
        <v>24370</v>
      </c>
      <c r="E174" s="244">
        <v>17829.240000000002</v>
      </c>
      <c r="F174" s="54">
        <f t="shared" si="31"/>
        <v>73.160607304062381</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c r="E176" s="244">
        <v>889</v>
      </c>
      <c r="F176" s="54" t="str">
        <f t="shared" si="31"/>
        <v>-</v>
      </c>
    </row>
    <row r="177" spans="1:6" ht="12.75" customHeight="1" x14ac:dyDescent="0.2">
      <c r="A177" s="55">
        <v>323</v>
      </c>
      <c r="B177" s="87" t="s">
        <v>394</v>
      </c>
      <c r="C177" s="52" t="s">
        <v>395</v>
      </c>
      <c r="D177" s="53">
        <f t="shared" ref="D177:E177" si="42">SUM(D178:D186)</f>
        <v>140421.34</v>
      </c>
      <c r="E177" s="53">
        <f t="shared" si="42"/>
        <v>162486.82</v>
      </c>
      <c r="F177" s="54">
        <f t="shared" si="31"/>
        <v>115.71376544334359</v>
      </c>
    </row>
    <row r="178" spans="1:6" ht="12.75" customHeight="1" x14ac:dyDescent="0.2">
      <c r="A178" s="55">
        <v>3231</v>
      </c>
      <c r="B178" s="87" t="s">
        <v>396</v>
      </c>
      <c r="C178" s="52" t="s">
        <v>397</v>
      </c>
      <c r="D178" s="244">
        <v>15500</v>
      </c>
      <c r="E178" s="244">
        <v>12877.27</v>
      </c>
      <c r="F178" s="54">
        <f t="shared" si="31"/>
        <v>83.079161290322574</v>
      </c>
    </row>
    <row r="179" spans="1:6" ht="12.75" customHeight="1" x14ac:dyDescent="0.2">
      <c r="A179" s="55">
        <v>3232</v>
      </c>
      <c r="B179" s="87" t="s">
        <v>398</v>
      </c>
      <c r="C179" s="52" t="s">
        <v>399</v>
      </c>
      <c r="D179" s="244">
        <v>40400</v>
      </c>
      <c r="E179" s="244">
        <v>24426</v>
      </c>
      <c r="F179" s="54">
        <f t="shared" si="31"/>
        <v>60.460396039603957</v>
      </c>
    </row>
    <row r="180" spans="1:6" ht="12.75" customHeight="1" x14ac:dyDescent="0.2">
      <c r="A180" s="55">
        <v>3233</v>
      </c>
      <c r="B180" s="87" t="s">
        <v>400</v>
      </c>
      <c r="C180" s="52" t="s">
        <v>401</v>
      </c>
      <c r="D180" s="244">
        <v>250</v>
      </c>
      <c r="E180" s="244"/>
      <c r="F180" s="54">
        <f t="shared" si="31"/>
        <v>0</v>
      </c>
    </row>
    <row r="181" spans="1:6" ht="12.75" customHeight="1" x14ac:dyDescent="0.2">
      <c r="A181" s="55">
        <v>3234</v>
      </c>
      <c r="B181" s="87" t="s">
        <v>402</v>
      </c>
      <c r="C181" s="52" t="s">
        <v>403</v>
      </c>
      <c r="D181" s="244">
        <v>25174.17</v>
      </c>
      <c r="E181" s="244">
        <v>58395.53</v>
      </c>
      <c r="F181" s="54">
        <f t="shared" si="31"/>
        <v>231.9660588611263</v>
      </c>
    </row>
    <row r="182" spans="1:6" ht="12.75" customHeight="1" x14ac:dyDescent="0.2">
      <c r="A182" s="55">
        <v>3235</v>
      </c>
      <c r="B182" s="87" t="s">
        <v>404</v>
      </c>
      <c r="C182" s="52" t="s">
        <v>405</v>
      </c>
      <c r="D182" s="244"/>
      <c r="E182" s="244">
        <v>10959.21</v>
      </c>
      <c r="F182" s="54" t="str">
        <f t="shared" si="31"/>
        <v>-</v>
      </c>
    </row>
    <row r="183" spans="1:6" ht="12.75" customHeight="1" x14ac:dyDescent="0.2">
      <c r="A183" s="55">
        <v>3236</v>
      </c>
      <c r="B183" s="87" t="s">
        <v>406</v>
      </c>
      <c r="C183" s="52" t="s">
        <v>407</v>
      </c>
      <c r="D183" s="244">
        <v>7130</v>
      </c>
      <c r="E183" s="244">
        <v>21716</v>
      </c>
      <c r="F183" s="54">
        <f t="shared" si="31"/>
        <v>304.57223001402525</v>
      </c>
    </row>
    <row r="184" spans="1:6" ht="12.75" customHeight="1" x14ac:dyDescent="0.2">
      <c r="A184" s="55">
        <v>3237</v>
      </c>
      <c r="B184" s="87" t="s">
        <v>408</v>
      </c>
      <c r="C184" s="52" t="s">
        <v>409</v>
      </c>
      <c r="D184" s="244">
        <v>7894.15</v>
      </c>
      <c r="E184" s="244">
        <v>15272.27</v>
      </c>
      <c r="F184" s="54">
        <f t="shared" si="31"/>
        <v>193.46313409296758</v>
      </c>
    </row>
    <row r="185" spans="1:6" ht="12.75" customHeight="1" x14ac:dyDescent="0.2">
      <c r="A185" s="55">
        <v>3238</v>
      </c>
      <c r="B185" s="87" t="s">
        <v>410</v>
      </c>
      <c r="C185" s="52" t="s">
        <v>411</v>
      </c>
      <c r="D185" s="244">
        <v>22580.33</v>
      </c>
      <c r="E185" s="244">
        <v>14943.35</v>
      </c>
      <c r="F185" s="54">
        <f t="shared" si="31"/>
        <v>66.178616521547724</v>
      </c>
    </row>
    <row r="186" spans="1:6" ht="12.75" customHeight="1" x14ac:dyDescent="0.2">
      <c r="A186" s="55">
        <v>3239</v>
      </c>
      <c r="B186" s="87" t="s">
        <v>412</v>
      </c>
      <c r="C186" s="52" t="s">
        <v>413</v>
      </c>
      <c r="D186" s="244">
        <v>21492.69</v>
      </c>
      <c r="E186" s="244">
        <v>3897.19</v>
      </c>
      <c r="F186" s="54">
        <f t="shared" si="31"/>
        <v>18.132630210550658</v>
      </c>
    </row>
    <row r="187" spans="1:6" ht="12.75" customHeight="1" x14ac:dyDescent="0.2">
      <c r="A187" s="55">
        <v>324</v>
      </c>
      <c r="B187" s="87" t="s">
        <v>414</v>
      </c>
      <c r="C187" s="52" t="s">
        <v>415</v>
      </c>
      <c r="D187" s="244"/>
      <c r="E187" s="244">
        <v>236047.1</v>
      </c>
      <c r="F187" s="54" t="str">
        <f t="shared" si="31"/>
        <v>-</v>
      </c>
    </row>
    <row r="188" spans="1:6" ht="12.75" customHeight="1" x14ac:dyDescent="0.2">
      <c r="A188" s="55">
        <v>329</v>
      </c>
      <c r="B188" s="87" t="s">
        <v>416</v>
      </c>
      <c r="C188" s="52" t="s">
        <v>417</v>
      </c>
      <c r="D188" s="53">
        <f t="shared" ref="D188:E188" si="43">SUM(D189:D195)</f>
        <v>163599.16999999998</v>
      </c>
      <c r="E188" s="53">
        <f t="shared" si="43"/>
        <v>118623.37</v>
      </c>
      <c r="F188" s="54">
        <f t="shared" si="31"/>
        <v>72.508540232814141</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7350</v>
      </c>
      <c r="E190" s="244">
        <v>9800</v>
      </c>
      <c r="F190" s="54">
        <f t="shared" si="31"/>
        <v>133.33333333333331</v>
      </c>
    </row>
    <row r="191" spans="1:6" ht="12.75" customHeight="1" x14ac:dyDescent="0.2">
      <c r="A191" s="55">
        <v>3293</v>
      </c>
      <c r="B191" s="87" t="s">
        <v>422</v>
      </c>
      <c r="C191" s="52" t="s">
        <v>423</v>
      </c>
      <c r="D191" s="244">
        <v>4124.49</v>
      </c>
      <c r="E191" s="244">
        <v>400</v>
      </c>
      <c r="F191" s="54">
        <f t="shared" si="31"/>
        <v>9.6981687432870487</v>
      </c>
    </row>
    <row r="192" spans="1:6" ht="12.75" customHeight="1" x14ac:dyDescent="0.2">
      <c r="A192" s="55">
        <v>3294</v>
      </c>
      <c r="B192" s="87" t="s">
        <v>424</v>
      </c>
      <c r="C192" s="52" t="s">
        <v>425</v>
      </c>
      <c r="D192" s="244">
        <v>700</v>
      </c>
      <c r="E192" s="244">
        <v>500</v>
      </c>
      <c r="F192" s="54">
        <f t="shared" si="31"/>
        <v>71.428571428571431</v>
      </c>
    </row>
    <row r="193" spans="1:6" ht="12.75" customHeight="1" x14ac:dyDescent="0.2">
      <c r="A193" s="55">
        <v>3295</v>
      </c>
      <c r="B193" s="87" t="s">
        <v>426</v>
      </c>
      <c r="C193" s="52" t="s">
        <v>427</v>
      </c>
      <c r="D193" s="244">
        <v>10162.5</v>
      </c>
      <c r="E193" s="244">
        <v>21475</v>
      </c>
      <c r="F193" s="54">
        <f t="shared" si="31"/>
        <v>211.3161131611316</v>
      </c>
    </row>
    <row r="194" spans="1:6" ht="12.75" customHeight="1" x14ac:dyDescent="0.2">
      <c r="A194" s="55" t="s">
        <v>428</v>
      </c>
      <c r="B194" s="87" t="s">
        <v>429</v>
      </c>
      <c r="C194" s="52" t="s">
        <v>428</v>
      </c>
      <c r="D194" s="244">
        <v>103411.38</v>
      </c>
      <c r="E194" s="244">
        <v>3137</v>
      </c>
      <c r="F194" s="54">
        <f t="shared" si="31"/>
        <v>3.0335152668884215</v>
      </c>
    </row>
    <row r="195" spans="1:6" ht="12.75" customHeight="1" x14ac:dyDescent="0.2">
      <c r="A195" s="55">
        <v>3299</v>
      </c>
      <c r="B195" s="87" t="s">
        <v>430</v>
      </c>
      <c r="C195" s="52" t="s">
        <v>431</v>
      </c>
      <c r="D195" s="244">
        <v>37850.800000000003</v>
      </c>
      <c r="E195" s="244">
        <v>83311.37</v>
      </c>
      <c r="F195" s="54">
        <f t="shared" si="31"/>
        <v>220.10464772210887</v>
      </c>
    </row>
    <row r="196" spans="1:6" ht="12.75" customHeight="1" x14ac:dyDescent="0.2">
      <c r="A196" s="55">
        <v>34</v>
      </c>
      <c r="B196" s="234" t="s">
        <v>432</v>
      </c>
      <c r="C196" s="52" t="s">
        <v>433</v>
      </c>
      <c r="D196" s="53">
        <f t="shared" ref="D196:E196" si="44">D197+D202+D210</f>
        <v>21015.38</v>
      </c>
      <c r="E196" s="53">
        <f t="shared" si="44"/>
        <v>185.6</v>
      </c>
      <c r="F196" s="54">
        <f t="shared" si="31"/>
        <v>0.88316271226121057</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21015.38</v>
      </c>
      <c r="E210" s="53">
        <f t="shared" si="47"/>
        <v>185.6</v>
      </c>
      <c r="F210" s="54">
        <f t="shared" si="31"/>
        <v>0.88316271226121057</v>
      </c>
    </row>
    <row r="211" spans="1:6" ht="12.75" customHeight="1" x14ac:dyDescent="0.2">
      <c r="A211" s="55">
        <v>3431</v>
      </c>
      <c r="B211" s="234" t="s">
        <v>462</v>
      </c>
      <c r="C211" s="52" t="s">
        <v>463</v>
      </c>
      <c r="D211" s="244">
        <v>1300</v>
      </c>
      <c r="E211" s="244">
        <v>185.6</v>
      </c>
      <c r="F211" s="54">
        <f t="shared" si="31"/>
        <v>14.276923076923076</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19715.38</v>
      </c>
      <c r="E213" s="244"/>
      <c r="F213" s="54">
        <f t="shared" si="31"/>
        <v>0</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2409.16</v>
      </c>
      <c r="E252" s="53">
        <f t="shared" si="63"/>
        <v>921.41</v>
      </c>
      <c r="F252" s="54">
        <f t="shared" ref="F252:F258" si="64">IF(D252&lt;&gt;0,IF(E252/D252&gt;=100,"&gt;&gt;100",E252/D252*100),"-")</f>
        <v>38.246110677580567</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2409.16</v>
      </c>
      <c r="E259" s="53">
        <f t="shared" si="66"/>
        <v>921.41</v>
      </c>
      <c r="F259" s="54">
        <f t="shared" ref="F259:F262" si="67">IF(D259&lt;&gt;0,IF(E259/D259&gt;=100,"&gt;&gt;100",E259/D259*100),"-")</f>
        <v>38.246110677580567</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v>2409.16</v>
      </c>
      <c r="E261" s="244">
        <v>921.41</v>
      </c>
      <c r="F261" s="54">
        <f t="shared" si="67"/>
        <v>38.246110677580567</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6286641.0499999998</v>
      </c>
      <c r="E289" s="53">
        <f t="shared" si="79"/>
        <v>6888155.8399999999</v>
      </c>
      <c r="F289" s="54">
        <f t="shared" si="76"/>
        <v>109.56814275247989</v>
      </c>
    </row>
    <row r="290" spans="1:6" ht="12.75" customHeight="1" x14ac:dyDescent="0.2">
      <c r="A290" s="55" t="s">
        <v>605</v>
      </c>
      <c r="B290" s="87" t="s">
        <v>616</v>
      </c>
      <c r="C290" s="52" t="s">
        <v>617</v>
      </c>
      <c r="D290" s="53">
        <f>IF(D6&gt;=D289,D6-D289,0)</f>
        <v>247426.66999999993</v>
      </c>
      <c r="E290" s="53">
        <f>IF(E6&gt;=E289,E6-E289,0)</f>
        <v>0</v>
      </c>
      <c r="F290" s="54">
        <f t="shared" si="76"/>
        <v>0</v>
      </c>
    </row>
    <row r="291" spans="1:6" ht="12.75" customHeight="1" x14ac:dyDescent="0.2">
      <c r="A291" s="55" t="s">
        <v>605</v>
      </c>
      <c r="B291" s="87" t="s">
        <v>618</v>
      </c>
      <c r="C291" s="52" t="s">
        <v>619</v>
      </c>
      <c r="D291" s="53">
        <f>IF(D289&gt;=D6,D289-D6,0)</f>
        <v>0</v>
      </c>
      <c r="E291" s="53">
        <f>IF(E289&gt;=E6,E289-E6,0)</f>
        <v>152227.66999999993</v>
      </c>
      <c r="F291" s="54" t="str">
        <f t="shared" si="76"/>
        <v>-</v>
      </c>
    </row>
    <row r="292" spans="1:6" ht="12.75" customHeight="1" x14ac:dyDescent="0.2">
      <c r="A292" s="55">
        <v>92211</v>
      </c>
      <c r="B292" s="87" t="s">
        <v>620</v>
      </c>
      <c r="C292" s="52" t="s">
        <v>621</v>
      </c>
      <c r="D292" s="244">
        <v>126521.41</v>
      </c>
      <c r="E292" s="244">
        <v>253883.64</v>
      </c>
      <c r="F292" s="54">
        <f t="shared" si="76"/>
        <v>200.6645673645275</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c r="E294" s="244"/>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120064.44</v>
      </c>
      <c r="E350" s="53">
        <f t="shared" si="95"/>
        <v>66190.070000000007</v>
      </c>
      <c r="F350" s="54">
        <f t="shared" si="81"/>
        <v>55.128787507775002</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120064.44</v>
      </c>
      <c r="E363" s="53">
        <f t="shared" si="99"/>
        <v>66190.070000000007</v>
      </c>
      <c r="F363" s="54">
        <f t="shared" si="81"/>
        <v>55.128787507775002</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116813.14</v>
      </c>
      <c r="E369" s="53">
        <f t="shared" si="101"/>
        <v>63000</v>
      </c>
      <c r="F369" s="54">
        <f t="shared" si="81"/>
        <v>53.9322887818956</v>
      </c>
    </row>
    <row r="370" spans="1:6" ht="12.75" customHeight="1" x14ac:dyDescent="0.2">
      <c r="A370" s="55">
        <v>4221</v>
      </c>
      <c r="B370" s="87" t="s">
        <v>671</v>
      </c>
      <c r="C370" s="52" t="s">
        <v>763</v>
      </c>
      <c r="D370" s="244"/>
      <c r="E370" s="244"/>
      <c r="F370" s="54" t="str">
        <f t="shared" si="81"/>
        <v>-</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116813.14</v>
      </c>
      <c r="E376" s="244">
        <v>63000</v>
      </c>
      <c r="F376" s="54">
        <f t="shared" si="81"/>
        <v>53.9322887818956</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3251.3</v>
      </c>
      <c r="E383" s="53">
        <f t="shared" si="103"/>
        <v>3190.07</v>
      </c>
      <c r="F383" s="54">
        <f t="shared" si="81"/>
        <v>98.116753298680521</v>
      </c>
    </row>
    <row r="384" spans="1:6" ht="12.75" customHeight="1" x14ac:dyDescent="0.2">
      <c r="A384" s="55">
        <v>4241</v>
      </c>
      <c r="B384" s="87" t="s">
        <v>780</v>
      </c>
      <c r="C384" s="52" t="s">
        <v>781</v>
      </c>
      <c r="D384" s="244">
        <v>3251.3</v>
      </c>
      <c r="E384" s="244">
        <v>3190.07</v>
      </c>
      <c r="F384" s="54">
        <f t="shared" si="81"/>
        <v>98.116753298680521</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120064.44</v>
      </c>
      <c r="E408" s="53">
        <f t="shared" si="111"/>
        <v>66190.070000000007</v>
      </c>
      <c r="F408" s="54">
        <f t="shared" si="81"/>
        <v>55.128787507775002</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6534067.7199999997</v>
      </c>
      <c r="E412" s="53">
        <f>E6+E298</f>
        <v>6735928.1699999999</v>
      </c>
      <c r="F412" s="54">
        <f t="shared" si="81"/>
        <v>103.08935350305796</v>
      </c>
    </row>
    <row r="413" spans="1:6" ht="12.75" customHeight="1" x14ac:dyDescent="0.2">
      <c r="A413" s="55" t="s">
        <v>605</v>
      </c>
      <c r="B413" s="87" t="s">
        <v>828</v>
      </c>
      <c r="C413" s="52" t="s">
        <v>829</v>
      </c>
      <c r="D413" s="53">
        <f t="shared" ref="D413:E413" si="112">D289+D350</f>
        <v>6406705.4900000002</v>
      </c>
      <c r="E413" s="53">
        <f t="shared" si="112"/>
        <v>6954345.9100000001</v>
      </c>
      <c r="F413" s="54">
        <f t="shared" si="81"/>
        <v>108.54792562034874</v>
      </c>
    </row>
    <row r="414" spans="1:6" ht="12.75" customHeight="1" x14ac:dyDescent="0.2">
      <c r="A414" s="55" t="s">
        <v>605</v>
      </c>
      <c r="B414" s="87" t="s">
        <v>830</v>
      </c>
      <c r="C414" s="52" t="s">
        <v>831</v>
      </c>
      <c r="D414" s="53">
        <f t="shared" ref="D414:E414" si="113">IF(D412&gt;=D413,D412-D413,0)</f>
        <v>127362.22999999952</v>
      </c>
      <c r="E414" s="53">
        <f t="shared" si="113"/>
        <v>0</v>
      </c>
      <c r="F414" s="54">
        <f t="shared" si="81"/>
        <v>0</v>
      </c>
    </row>
    <row r="415" spans="1:6" ht="12.75" customHeight="1" x14ac:dyDescent="0.2">
      <c r="A415" s="55" t="s">
        <v>605</v>
      </c>
      <c r="B415" s="87" t="s">
        <v>832</v>
      </c>
      <c r="C415" s="52" t="s">
        <v>833</v>
      </c>
      <c r="D415" s="53">
        <f t="shared" ref="D415:E415" si="114">IF(D413&gt;=D412,D413-D412,0)</f>
        <v>0</v>
      </c>
      <c r="E415" s="53">
        <f t="shared" si="114"/>
        <v>218417.74000000022</v>
      </c>
      <c r="F415" s="54" t="str">
        <f t="shared" si="81"/>
        <v>-</v>
      </c>
    </row>
    <row r="416" spans="1:6" ht="12.75" customHeight="1" x14ac:dyDescent="0.2">
      <c r="A416" s="62" t="s">
        <v>834</v>
      </c>
      <c r="B416" s="234" t="s">
        <v>835</v>
      </c>
      <c r="C416" s="63" t="s">
        <v>836</v>
      </c>
      <c r="D416" s="53">
        <f t="shared" ref="D416:E416" si="115">IF(D292-D293+D409-D410&gt;=0,D292-D293+D409-D410,0)</f>
        <v>126521.41</v>
      </c>
      <c r="E416" s="53">
        <f t="shared" si="115"/>
        <v>253883.64</v>
      </c>
      <c r="F416" s="54">
        <f t="shared" si="81"/>
        <v>200.6645673645275</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0</v>
      </c>
      <c r="E418" s="64">
        <f t="shared" si="117"/>
        <v>0</v>
      </c>
      <c r="F418" s="59" t="str">
        <f t="shared" si="81"/>
        <v>-</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6534067.7199999997</v>
      </c>
      <c r="E639" s="53">
        <f t="shared" si="180"/>
        <v>6735928.1699999999</v>
      </c>
      <c r="F639" s="54">
        <f t="shared" si="119"/>
        <v>103.08935350305796</v>
      </c>
    </row>
    <row r="640" spans="1:6" ht="12.75" customHeight="1" x14ac:dyDescent="0.2">
      <c r="A640" s="55" t="s">
        <v>605</v>
      </c>
      <c r="B640" s="87" t="s">
        <v>1274</v>
      </c>
      <c r="C640" s="52" t="s">
        <v>1275</v>
      </c>
      <c r="D640" s="53">
        <f t="shared" ref="D640:E640" si="181">D413+D528</f>
        <v>6406705.4900000002</v>
      </c>
      <c r="E640" s="53">
        <f t="shared" si="181"/>
        <v>6954345.9100000001</v>
      </c>
      <c r="F640" s="54">
        <f t="shared" si="119"/>
        <v>108.54792562034874</v>
      </c>
    </row>
    <row r="641" spans="1:6" ht="12.75" customHeight="1" x14ac:dyDescent="0.2">
      <c r="A641" s="55" t="s">
        <v>605</v>
      </c>
      <c r="B641" s="87" t="s">
        <v>1276</v>
      </c>
      <c r="C641" s="52" t="s">
        <v>1277</v>
      </c>
      <c r="D641" s="53">
        <f t="shared" ref="D641:E641" si="182">IF(D639&gt;=D640,D639-D640,0)</f>
        <v>127362.22999999952</v>
      </c>
      <c r="E641" s="53">
        <f t="shared" si="182"/>
        <v>0</v>
      </c>
      <c r="F641" s="54">
        <f t="shared" si="119"/>
        <v>0</v>
      </c>
    </row>
    <row r="642" spans="1:6" ht="12.75" customHeight="1" x14ac:dyDescent="0.2">
      <c r="A642" s="55" t="s">
        <v>605</v>
      </c>
      <c r="B642" s="87" t="s">
        <v>1278</v>
      </c>
      <c r="C642" s="52" t="s">
        <v>1279</v>
      </c>
      <c r="D642" s="53">
        <f t="shared" ref="D642:E642" si="183">IF(D640&gt;=D639,D640-D639,0)</f>
        <v>0</v>
      </c>
      <c r="E642" s="53">
        <f t="shared" si="183"/>
        <v>218417.74000000022</v>
      </c>
      <c r="F642" s="54" t="str">
        <f t="shared" si="119"/>
        <v>-</v>
      </c>
    </row>
    <row r="643" spans="1:6" ht="24" x14ac:dyDescent="0.2">
      <c r="A643" s="62" t="s">
        <v>1280</v>
      </c>
      <c r="B643" s="87" t="s">
        <v>1281</v>
      </c>
      <c r="C643" s="63" t="s">
        <v>1280</v>
      </c>
      <c r="D643" s="53">
        <f t="shared" ref="D643:E643" si="184">IF(D416-D417+D637-D638&gt;=0,D416-D417+D637-D638,0)</f>
        <v>126521.41</v>
      </c>
      <c r="E643" s="53">
        <f t="shared" si="184"/>
        <v>253883.64</v>
      </c>
      <c r="F643" s="54">
        <f t="shared" si="119"/>
        <v>200.6645673645275</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253883.63999999952</v>
      </c>
      <c r="E645" s="53">
        <f t="shared" si="186"/>
        <v>35465.89999999979</v>
      </c>
      <c r="F645" s="54">
        <f t="shared" si="119"/>
        <v>13.969352259168751</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18569.080000000002</v>
      </c>
      <c r="E649" s="244">
        <v>0</v>
      </c>
      <c r="F649" s="54">
        <f t="shared" ref="F649:F724" si="188">IF(D649&lt;&gt;0,IF(E649/D649&gt;=100,"&gt;&gt;100",E649/D649*100),"-")</f>
        <v>0</v>
      </c>
    </row>
    <row r="650" spans="1:6" ht="12.75" customHeight="1" x14ac:dyDescent="0.2">
      <c r="A650" s="55" t="s">
        <v>1293</v>
      </c>
      <c r="B650" s="87" t="s">
        <v>1294</v>
      </c>
      <c r="C650" s="52" t="s">
        <v>1293</v>
      </c>
      <c r="D650" s="244">
        <v>396259.66</v>
      </c>
      <c r="E650" s="244">
        <v>432622.26</v>
      </c>
      <c r="F650" s="54">
        <f t="shared" si="188"/>
        <v>109.17645767929041</v>
      </c>
    </row>
    <row r="651" spans="1:6" ht="12.75" customHeight="1" x14ac:dyDescent="0.2">
      <c r="A651" s="55" t="s">
        <v>1295</v>
      </c>
      <c r="B651" s="87" t="s">
        <v>1296</v>
      </c>
      <c r="C651" s="52" t="s">
        <v>1295</v>
      </c>
      <c r="D651" s="244">
        <v>414828.74</v>
      </c>
      <c r="E651" s="244">
        <v>432622.26</v>
      </c>
      <c r="F651" s="54">
        <f t="shared" si="188"/>
        <v>104.28936529325333</v>
      </c>
    </row>
    <row r="652" spans="1:6" ht="24" x14ac:dyDescent="0.2">
      <c r="A652" s="55">
        <v>11</v>
      </c>
      <c r="B652" s="87" t="s">
        <v>1297</v>
      </c>
      <c r="C652" s="52" t="s">
        <v>1298</v>
      </c>
      <c r="D652" s="53">
        <f t="shared" ref="D652:E652" si="189">+D649+D650-D651</f>
        <v>0</v>
      </c>
      <c r="E652" s="53">
        <f t="shared" si="189"/>
        <v>0</v>
      </c>
      <c r="F652" s="54" t="str">
        <f t="shared" si="188"/>
        <v>-</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52</v>
      </c>
      <c r="E654" s="264">
        <v>51</v>
      </c>
      <c r="F654" s="54">
        <f t="shared" si="188"/>
        <v>98.076923076923066</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38</v>
      </c>
      <c r="E656" s="264">
        <v>38</v>
      </c>
      <c r="F656" s="54">
        <f t="shared" si="188"/>
        <v>100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5857909.3499999996</v>
      </c>
      <c r="E675" s="244">
        <v>5888131.3899999997</v>
      </c>
      <c r="F675" s="54">
        <f t="shared" si="188"/>
        <v>100.51591853329039</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v>3250</v>
      </c>
      <c r="E677" s="244">
        <v>3250</v>
      </c>
      <c r="F677" s="54">
        <f t="shared" si="188"/>
        <v>100</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174284.11</v>
      </c>
      <c r="E694" s="244">
        <v>272374.37</v>
      </c>
      <c r="F694" s="54">
        <f t="shared" si="188"/>
        <v>156.28181479080337</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14354.12</v>
      </c>
      <c r="E710" s="244">
        <v>25168.5</v>
      </c>
      <c r="F710" s="54">
        <f t="shared" si="188"/>
        <v>175.33990241129376</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15614.37</v>
      </c>
      <c r="E716" s="244">
        <v>17945.189999999999</v>
      </c>
      <c r="F716" s="54">
        <f t="shared" si="188"/>
        <v>114.92740341108862</v>
      </c>
    </row>
    <row r="717" spans="1:6" ht="12.75" customHeight="1" x14ac:dyDescent="0.2">
      <c r="A717" s="55">
        <v>31215</v>
      </c>
      <c r="B717" s="87" t="s">
        <v>1410</v>
      </c>
      <c r="C717" s="52" t="s">
        <v>1411</v>
      </c>
      <c r="D717" s="244">
        <v>3608.64</v>
      </c>
      <c r="E717" s="244"/>
      <c r="F717" s="54">
        <f t="shared" si="188"/>
        <v>0</v>
      </c>
    </row>
    <row r="718" spans="1:6" ht="12.75" customHeight="1" x14ac:dyDescent="0.2">
      <c r="A718" s="55">
        <v>32121</v>
      </c>
      <c r="B718" s="87" t="s">
        <v>1412</v>
      </c>
      <c r="C718" s="52" t="s">
        <v>1413</v>
      </c>
      <c r="D718" s="244">
        <v>72340.929999999993</v>
      </c>
      <c r="E718" s="244">
        <v>60323.83</v>
      </c>
      <c r="F718" s="54">
        <f t="shared" si="188"/>
        <v>83.388242313169059</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7130</v>
      </c>
      <c r="E720" s="244">
        <v>13000</v>
      </c>
      <c r="F720" s="54">
        <f t="shared" si="188"/>
        <v>182.32819074333801</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7067.15</v>
      </c>
      <c r="E722" s="244">
        <v>12513.88</v>
      </c>
      <c r="F722" s="54">
        <f t="shared" si="188"/>
        <v>177.07109655235845</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v>7350</v>
      </c>
      <c r="E726" s="244"/>
      <c r="F726" s="54">
        <f t="shared" si="190"/>
        <v>0</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v>2409.16</v>
      </c>
      <c r="E828" s="244">
        <v>921.41</v>
      </c>
      <c r="F828" s="54">
        <f t="shared" si="190"/>
        <v>38.246110677580567</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59" workbookViewId="0">
      <selection activeCell="E302" sqref="E30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1233355.9900000002</v>
      </c>
      <c r="E6" s="231">
        <f t="shared" si="0"/>
        <v>1062736.81</v>
      </c>
      <c r="F6" s="232">
        <f t="shared" ref="F6:F260" si="1">IF(D6&gt;0,IF(E6/D6&gt;=100,"&gt;&gt;100",E6/D6*100),"-")</f>
        <v>86.166266561854528</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478505.71000000031</v>
      </c>
      <c r="E7" s="106">
        <f t="shared" si="2"/>
        <v>451558.19</v>
      </c>
      <c r="F7" s="95">
        <f t="shared" si="1"/>
        <v>94.36840158082957</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478505.71000000031</v>
      </c>
      <c r="E12" s="106">
        <f t="shared" si="3"/>
        <v>451558.19</v>
      </c>
      <c r="F12" s="95">
        <f t="shared" si="1"/>
        <v>94.36840158082957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376245.8200000003</v>
      </c>
      <c r="E19" s="106">
        <f t="shared" si="5"/>
        <v>346108.23</v>
      </c>
      <c r="F19" s="95">
        <f t="shared" si="1"/>
        <v>91.989920313267461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2476517.9700000002</v>
      </c>
      <c r="E26" s="249">
        <v>2464696.27</v>
      </c>
      <c r="F26" s="95">
        <f t="shared" si="1"/>
        <v>99.52264832546318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2100272.15</v>
      </c>
      <c r="E28" s="249">
        <v>2118588.04</v>
      </c>
      <c r="F28" s="95">
        <f t="shared" si="1"/>
        <v>100.87207222168803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102259.89</v>
      </c>
      <c r="E35" s="106">
        <f t="shared" si="7"/>
        <v>105449.96</v>
      </c>
      <c r="F35" s="95">
        <f t="shared" si="1"/>
        <v>103.11957112412307</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102259.89</v>
      </c>
      <c r="E36" s="249">
        <v>105449.96</v>
      </c>
      <c r="F36" s="95">
        <f t="shared" si="1"/>
        <v>103.11957112412307</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356730.14</v>
      </c>
      <c r="E54" s="249">
        <v>307813.78000000003</v>
      </c>
      <c r="F54" s="95">
        <f t="shared" si="1"/>
        <v>86.287573009670552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356730.14</v>
      </c>
      <c r="E55" s="249">
        <v>307813.78000000003</v>
      </c>
      <c r="F55" s="95">
        <f t="shared" si="1"/>
        <v>86.287573009670552</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754850.28</v>
      </c>
      <c r="E68" s="106">
        <f t="shared" si="13"/>
        <v>611178.62</v>
      </c>
      <c r="F68" s="95">
        <f t="shared" si="1"/>
        <v>80.966866701036395</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34973.93</v>
      </c>
      <c r="E78" s="106">
        <f>E79+SUM(E82:E84)-E85+E86</f>
        <v>24304.260000000002</v>
      </c>
      <c r="F78" s="95">
        <f t="shared" si="1"/>
        <v>69.492504845752251</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593.13</v>
      </c>
      <c r="E84" s="249">
        <v>593.13</v>
      </c>
      <c r="F84" s="95">
        <f t="shared" si="1"/>
        <v>100</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34380.800000000003</v>
      </c>
      <c r="E86" s="249">
        <v>23711.13</v>
      </c>
      <c r="F86" s="95">
        <f t="shared" si="1"/>
        <v>68.966196249069242</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265167.99</v>
      </c>
      <c r="E146" s="106">
        <f t="shared" si="26"/>
        <v>65419.96</v>
      </c>
      <c r="F146" s="95">
        <f t="shared" si="1"/>
        <v>24.671137719149282</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6800</v>
      </c>
      <c r="E160" s="249">
        <v>8400</v>
      </c>
      <c r="F160" s="95">
        <f t="shared" si="1"/>
        <v>123.52941176470588</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v>258367.99</v>
      </c>
      <c r="E161" s="249">
        <v>57019.96</v>
      </c>
      <c r="F161" s="95">
        <f t="shared" si="1"/>
        <v>22.069281879694152</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454708.36</v>
      </c>
      <c r="E170" s="106">
        <f t="shared" si="29"/>
        <v>521454.4</v>
      </c>
      <c r="F170" s="95">
        <f t="shared" si="1"/>
        <v>114.67886801113576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454708.36</v>
      </c>
      <c r="E173" s="249">
        <v>521454.4</v>
      </c>
      <c r="F173" s="95">
        <f t="shared" si="1"/>
        <v>114.67886801113576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1233355.9900000002</v>
      </c>
      <c r="E175" s="106">
        <f t="shared" si="30"/>
        <v>1062736.81</v>
      </c>
      <c r="F175" s="95">
        <f t="shared" si="1"/>
        <v>86.166266561854528</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494166.64</v>
      </c>
      <c r="E176" s="106">
        <f t="shared" si="31"/>
        <v>567312.72000000009</v>
      </c>
      <c r="F176" s="95">
        <f t="shared" si="1"/>
        <v>114.80190568914163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494166.64</v>
      </c>
      <c r="E177" s="106">
        <f t="shared" si="32"/>
        <v>567312.72000000009</v>
      </c>
      <c r="F177" s="95">
        <f t="shared" si="1"/>
        <v>114.80190568914163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449135.71</v>
      </c>
      <c r="E178" s="249">
        <v>525034.78</v>
      </c>
      <c r="F178" s="95">
        <f t="shared" si="1"/>
        <v>116.89891681068958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9800.1299999999992</v>
      </c>
      <c r="E179" s="249">
        <v>18566.810000000001</v>
      </c>
      <c r="F179" s="95">
        <f t="shared" si="1"/>
        <v>189.45473172294655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35230.800000000003</v>
      </c>
      <c r="E188" s="249">
        <v>23711.13</v>
      </c>
      <c r="F188" s="95">
        <f t="shared" si="1"/>
        <v>67.302275281855657</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739189.35000000009</v>
      </c>
      <c r="E237" s="106">
        <f t="shared" si="41"/>
        <v>495424.09</v>
      </c>
      <c r="F237" s="95">
        <f t="shared" si="1"/>
        <v>67.022622823231956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478505.71</v>
      </c>
      <c r="E238" s="106">
        <f t="shared" si="42"/>
        <v>451558.19</v>
      </c>
      <c r="F238" s="95">
        <f t="shared" si="1"/>
        <v>94.368401580829612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478505.71</v>
      </c>
      <c r="E239" s="106">
        <f t="shared" si="43"/>
        <v>451558.19</v>
      </c>
      <c r="F239" s="95">
        <f t="shared" si="1"/>
        <v>94.368401580829612</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478505.71</v>
      </c>
      <c r="E240" s="249">
        <v>451558.19</v>
      </c>
      <c r="F240" s="95">
        <f t="shared" si="1"/>
        <v>94.368401580829612</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253883.64</v>
      </c>
      <c r="E245" s="106">
        <f t="shared" si="45"/>
        <v>35465.9</v>
      </c>
      <c r="F245" s="95">
        <f t="shared" si="1"/>
        <v>13.969352259168808</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253883.64</v>
      </c>
      <c r="E246" s="106">
        <f t="shared" si="46"/>
        <v>35465.9</v>
      </c>
      <c r="F246" s="95">
        <f t="shared" si="1"/>
        <v>13.969352259168808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253883.64</v>
      </c>
      <c r="E247" s="249">
        <v>35465.9</v>
      </c>
      <c r="F247" s="95">
        <f t="shared" si="1"/>
        <v>13.969352259168808</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6800</v>
      </c>
      <c r="E255" s="249">
        <v>8400</v>
      </c>
      <c r="F255" s="95">
        <f t="shared" si="1"/>
        <v>123.52941176470588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133502.6</v>
      </c>
      <c r="E259" s="106">
        <f t="shared" si="49"/>
        <v>133502.6</v>
      </c>
      <c r="F259" s="95">
        <f t="shared" si="1"/>
        <v>100</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133502.6</v>
      </c>
      <c r="E260" s="250">
        <v>133502.6</v>
      </c>
      <c r="F260" s="99">
        <f t="shared" si="1"/>
        <v>100</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262667.99</v>
      </c>
      <c r="E264" s="249">
        <v>60919.96</v>
      </c>
      <c r="F264" s="95">
        <f t="shared" si="50"/>
        <v>23.192761325809059</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2500</v>
      </c>
      <c r="E265" s="249">
        <v>4500</v>
      </c>
      <c r="F265" s="95">
        <f t="shared" si="50"/>
        <v>180</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34364.26</v>
      </c>
      <c r="E268" s="249">
        <v>20991.46</v>
      </c>
      <c r="F268" s="95">
        <f t="shared" si="50"/>
        <v>61.085150676895118</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v>2719.67</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258367.99</v>
      </c>
      <c r="E286" s="249">
        <v>57019.96</v>
      </c>
      <c r="F286" s="95">
        <f t="shared" si="50"/>
        <v>22.069281879694152</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494166.64</v>
      </c>
      <c r="E288" s="249">
        <v>567312.72</v>
      </c>
      <c r="F288" s="95">
        <f t="shared" si="50"/>
        <v>114.80190568914162</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D120" sqref="D120"/>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6406705.4900000002</v>
      </c>
      <c r="E114" s="83">
        <f t="shared" si="22"/>
        <v>6954345.9100000001</v>
      </c>
      <c r="F114" s="65">
        <f t="shared" si="1"/>
        <v>108.54792562034874</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6406705.4900000002</v>
      </c>
      <c r="E118" s="83">
        <f t="shared" si="24"/>
        <v>6954345.9100000001</v>
      </c>
      <c r="F118" s="65">
        <f t="shared" si="1"/>
        <v>108.54792562034874</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6406705.4900000002</v>
      </c>
      <c r="E120" s="251">
        <v>6954345.9100000001</v>
      </c>
      <c r="F120" s="65">
        <f t="shared" si="1"/>
        <v>108.54792562034874</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6406705.4900000002</v>
      </c>
      <c r="E141" s="108">
        <f t="shared" si="28"/>
        <v>6954345.9100000001</v>
      </c>
      <c r="F141" s="84">
        <f t="shared" si="1"/>
        <v>108.54792562034874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F10" sqref="F10"/>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494166.64</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7222171.3399999999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7155981.2699999996</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5896871</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1043061.17</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923.3</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921.41</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214204.39</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66190.070000000007</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7149025.2599999998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7082835.1899999995</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5820971.9299999997</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1034294.49</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923.3</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921.41</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225724.06</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66190.070000000007</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567312.71999999974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567312.72</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20991.46</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546321.26</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2</v>
      </c>
      <c r="F3" s="126">
        <f>F4+F14+F19+F275+F293+F296+F298</f>
        <v>2</v>
      </c>
      <c r="G3" s="126">
        <f>IF(RefStr!C12&lt;&gt;"",INT(VALUE(MID(RefStr!C12,1,4))),0)</f>
        <v>2022</v>
      </c>
      <c r="H3" s="130">
        <f>IF(RefStr!C12&lt;&gt;"",INT(VALUE(MID(RefStr!C12,6,2))),0)</f>
        <v>12</v>
      </c>
      <c r="I3" s="131">
        <f>RefStr!C10*1</f>
        <v>31</v>
      </c>
      <c r="J3" s="132" t="str">
        <f>RefStr!H7</f>
        <v>DA</v>
      </c>
      <c r="K3" s="130" t="str">
        <f>RefStr!H9</f>
        <v>DA</v>
      </c>
      <c r="L3" s="130" t="str">
        <f>RefStr!H10</f>
        <v>NE</v>
      </c>
      <c r="M3" s="130" t="str">
        <f>RefStr!H8</f>
        <v>DA</v>
      </c>
      <c r="N3" s="130" t="str">
        <f>RefStr!H11</f>
        <v>DA</v>
      </c>
      <c r="O3" s="133">
        <f>RefStr!C6</f>
        <v>18635</v>
      </c>
      <c r="P3" s="73"/>
    </row>
    <row r="4" spans="1:16" ht="19.5" customHeight="1" x14ac:dyDescent="0.2">
      <c r="A4" s="372" t="s">
        <v>3003</v>
      </c>
      <c r="B4" s="373"/>
      <c r="C4" s="374"/>
      <c r="D4" s="125"/>
      <c r="E4" s="73">
        <f t="shared" ref="E4:F4" si="0">SUM(E5:E13)</f>
        <v>1</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Pogreška</v>
      </c>
      <c r="C11" s="137" t="s">
        <v>3013</v>
      </c>
      <c r="D11" s="125"/>
      <c r="E11" s="73">
        <f t="shared" si="2"/>
        <v>1</v>
      </c>
      <c r="F11" s="73">
        <v>0</v>
      </c>
      <c r="G11" s="73"/>
      <c r="H11" s="73"/>
      <c r="I11" s="126">
        <f>IF(AND($I$3=31,OR($H$3=3,$H$3=9),OR($J$3&lt;&gt;"DA",$K$3&lt;&gt;"NE",$L$3&lt;&gt;"NE",$M$3&lt;&gt;"NE",$N$3&lt;&gt;"NE")),1,0)</f>
        <v>0</v>
      </c>
      <c r="J11" s="126">
        <f>IF(AND($I$3=31,$H$3=6,OR($J$3&lt;&gt;"DA",$K$3&lt;&gt;"NE",$L$3&lt;&gt;"NE",$M$3&lt;&gt;"NE",$N$3&lt;&gt;"DA")),1,0)</f>
        <v>0</v>
      </c>
      <c r="K11" s="126">
        <f>IF(AND($I$3=31,$H$3=12,OR($J$3&lt;&gt;"DA",$K$3&lt;&gt;"DA",$L$3&lt;&gt;"DA",$M$3&lt;&gt;"DA",$N$3&lt;&gt;"DA")),1,0)</f>
        <v>1</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Pogreška</v>
      </c>
      <c r="C15" s="118" t="s">
        <v>3017</v>
      </c>
      <c r="D15" s="125"/>
      <c r="E15" s="73">
        <f t="shared" ref="E15:E16" si="5">MAX(G15:K15)</f>
        <v>1</v>
      </c>
      <c r="F15" s="73">
        <f>MAX(L15:O15)</f>
        <v>0</v>
      </c>
      <c r="G15" s="126">
        <f>IF(AND(H3=12,J3="DA",M3="DA",OR(I3=11,I3=21,I3=22,I3=31,I3=41,I3=42),ABS(BILANCA!D170-'PR-RAS'!D647)&gt;0.001),1,0)</f>
        <v>1</v>
      </c>
      <c r="H15" s="126">
        <f>IF(AND(H3=12,J3="DA",M3="DA",OR(I3=11,I3=21,I3=22,I3=31,I3=41,I3=42),ABS(BILANCA!E170-'PR-RAS'!E647)&gt;0.001),1,0)</f>
        <v>1</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0</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2023-01-26T11:46:31Z</cp:lastPrinted>
  <dcterms:created xsi:type="dcterms:W3CDTF">2022-04-01T05:14:30Z</dcterms:created>
  <dcterms:modified xsi:type="dcterms:W3CDTF">2023-01-26T11:49:23Z</dcterms:modified>
</cp:coreProperties>
</file>